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PROJEKCE\24.30_Sušice_Palackého_kanalizace\Rozpočet, zadání\rozdělené na objekty\"/>
    </mc:Choice>
  </mc:AlternateContent>
  <bookViews>
    <workbookView xWindow="0" yWindow="0" windowWidth="0" windowHeight="0"/>
  </bookViews>
  <sheets>
    <sheet name="Rekapitulace stavby" sheetId="1" r:id="rId1"/>
    <sheet name="SO 01 - vodovod" sheetId="2" r:id="rId2"/>
    <sheet name="SO 02 - kanalizace" sheetId="3" r:id="rId3"/>
    <sheet name="SO 03 - vodovodní přípojky" sheetId="4" r:id="rId4"/>
    <sheet name="SO 04 - kanalizační přípojky" sheetId="5" r:id="rId5"/>
    <sheet name="VRN - VRN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01 - vodovod'!$C$89:$K$373</definedName>
    <definedName name="_xlnm.Print_Area" localSheetId="1">'SO 01 - vodovod'!$C$4:$J$39,'SO 01 - vodovod'!$C$45:$J$71,'SO 01 - vodovod'!$C$77:$K$373</definedName>
    <definedName name="_xlnm.Print_Titles" localSheetId="1">'SO 01 - vodovod'!$89:$89</definedName>
    <definedName name="_xlnm._FilterDatabase" localSheetId="2" hidden="1">'SO 02 - kanalizace'!$C$89:$K$383</definedName>
    <definedName name="_xlnm.Print_Area" localSheetId="2">'SO 02 - kanalizace'!$C$4:$J$39,'SO 02 - kanalizace'!$C$45:$J$71,'SO 02 - kanalizace'!$C$77:$K$383</definedName>
    <definedName name="_xlnm.Print_Titles" localSheetId="2">'SO 02 - kanalizace'!$89:$89</definedName>
    <definedName name="_xlnm._FilterDatabase" localSheetId="3" hidden="1">'SO 03 - vodovodní přípojky'!$C$89:$K$373</definedName>
    <definedName name="_xlnm.Print_Area" localSheetId="3">'SO 03 - vodovodní přípojky'!$C$4:$J$39,'SO 03 - vodovodní přípojky'!$C$45:$J$71,'SO 03 - vodovodní přípojky'!$C$77:$K$373</definedName>
    <definedName name="_xlnm.Print_Titles" localSheetId="3">'SO 03 - vodovodní přípojky'!$89:$89</definedName>
    <definedName name="_xlnm._FilterDatabase" localSheetId="4" hidden="1">'SO 04 - kanalizační přípojky'!$C$89:$K$364</definedName>
    <definedName name="_xlnm.Print_Area" localSheetId="4">'SO 04 - kanalizační přípojky'!$C$4:$J$39,'SO 04 - kanalizační přípojky'!$C$45:$J$71,'SO 04 - kanalizační přípojky'!$C$77:$K$364</definedName>
    <definedName name="_xlnm.Print_Titles" localSheetId="4">'SO 04 - kanalizační přípojky'!$89:$89</definedName>
    <definedName name="_xlnm._FilterDatabase" localSheetId="5" hidden="1">'VRN - VRN'!$C$83:$K$101</definedName>
    <definedName name="_xlnm.Print_Area" localSheetId="5">'VRN - VRN'!$C$4:$J$39,'VRN - VRN'!$C$45:$J$65,'VRN - VRN'!$C$71:$K$101</definedName>
    <definedName name="_xlnm.Print_Titles" localSheetId="5">'VRN - VRN'!$83:$83</definedName>
    <definedName name="_xlnm.Print_Area" localSheetId="6">'Seznam figur'!$C$4:$G$483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59"/>
  <c i="6" r="J35"/>
  <c i="1" r="AX59"/>
  <c i="6"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78"/>
  <c r="E76"/>
  <c r="J54"/>
  <c r="F52"/>
  <c r="E50"/>
  <c r="J24"/>
  <c r="E24"/>
  <c r="J81"/>
  <c r="J23"/>
  <c r="J18"/>
  <c r="E18"/>
  <c r="F55"/>
  <c r="J17"/>
  <c r="J15"/>
  <c r="E15"/>
  <c r="F80"/>
  <c r="J14"/>
  <c r="J12"/>
  <c r="J78"/>
  <c r="E7"/>
  <c r="E74"/>
  <c i="5" r="J262"/>
  <c r="J37"/>
  <c r="J36"/>
  <c i="1" r="AY58"/>
  <c i="5" r="J35"/>
  <c i="1" r="AX58"/>
  <c i="5"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46"/>
  <c r="BH346"/>
  <c r="BG346"/>
  <c r="BF346"/>
  <c r="T346"/>
  <c r="R346"/>
  <c r="P346"/>
  <c r="BI343"/>
  <c r="BH343"/>
  <c r="BG343"/>
  <c r="BF343"/>
  <c r="T343"/>
  <c r="T342"/>
  <c r="R343"/>
  <c r="R342"/>
  <c r="P343"/>
  <c r="P342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T331"/>
  <c r="R332"/>
  <c r="R331"/>
  <c r="P332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J63"/>
  <c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191"/>
  <c r="BH191"/>
  <c r="BG191"/>
  <c r="BF191"/>
  <c r="T191"/>
  <c r="R191"/>
  <c r="P191"/>
  <c r="BI184"/>
  <c r="BH184"/>
  <c r="BG184"/>
  <c r="BF184"/>
  <c r="T184"/>
  <c r="R184"/>
  <c r="P184"/>
  <c r="BI180"/>
  <c r="BH180"/>
  <c r="BG180"/>
  <c r="BF180"/>
  <c r="T180"/>
  <c r="R180"/>
  <c r="P18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15"/>
  <c r="BH115"/>
  <c r="BG115"/>
  <c r="BF115"/>
  <c r="T115"/>
  <c r="R115"/>
  <c r="P115"/>
  <c r="BI106"/>
  <c r="BH106"/>
  <c r="BG106"/>
  <c r="BF106"/>
  <c r="T106"/>
  <c r="R106"/>
  <c r="P106"/>
  <c r="BI97"/>
  <c r="BH97"/>
  <c r="BG97"/>
  <c r="BF97"/>
  <c r="T97"/>
  <c r="R97"/>
  <c r="P97"/>
  <c r="BI93"/>
  <c r="BH93"/>
  <c r="BG93"/>
  <c r="BF93"/>
  <c r="T93"/>
  <c r="R93"/>
  <c r="P93"/>
  <c r="J86"/>
  <c r="F84"/>
  <c r="E82"/>
  <c r="J54"/>
  <c r="F52"/>
  <c r="E50"/>
  <c r="J24"/>
  <c r="E24"/>
  <c r="J55"/>
  <c r="J23"/>
  <c r="J18"/>
  <c r="E18"/>
  <c r="F55"/>
  <c r="J17"/>
  <c r="J15"/>
  <c r="E15"/>
  <c r="F54"/>
  <c r="J14"/>
  <c r="J12"/>
  <c r="J52"/>
  <c r="E7"/>
  <c r="E80"/>
  <c i="4" r="J258"/>
  <c r="J37"/>
  <c r="J36"/>
  <c i="1" r="AY57"/>
  <c i="4" r="J35"/>
  <c i="1" r="AX57"/>
  <c i="4"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6"/>
  <c r="BH356"/>
  <c r="BG356"/>
  <c r="BF356"/>
  <c r="T356"/>
  <c r="R356"/>
  <c r="P356"/>
  <c r="BI353"/>
  <c r="BH353"/>
  <c r="BG353"/>
  <c r="BF353"/>
  <c r="T353"/>
  <c r="T352"/>
  <c r="R353"/>
  <c r="R352"/>
  <c r="P353"/>
  <c r="P352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T341"/>
  <c r="R342"/>
  <c r="R341"/>
  <c r="P342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T259"/>
  <c r="R260"/>
  <c r="R259"/>
  <c r="P260"/>
  <c r="P259"/>
  <c r="J63"/>
  <c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189"/>
  <c r="BH189"/>
  <c r="BG189"/>
  <c r="BF189"/>
  <c r="T189"/>
  <c r="R189"/>
  <c r="P189"/>
  <c r="BI182"/>
  <c r="BH182"/>
  <c r="BG182"/>
  <c r="BF182"/>
  <c r="T182"/>
  <c r="R182"/>
  <c r="P182"/>
  <c r="BI178"/>
  <c r="BH178"/>
  <c r="BG178"/>
  <c r="BF178"/>
  <c r="T178"/>
  <c r="R178"/>
  <c r="P178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14"/>
  <c r="BH114"/>
  <c r="BG114"/>
  <c r="BF114"/>
  <c r="T114"/>
  <c r="R114"/>
  <c r="P114"/>
  <c r="BI106"/>
  <c r="BH106"/>
  <c r="BG106"/>
  <c r="BF106"/>
  <c r="T106"/>
  <c r="R106"/>
  <c r="P106"/>
  <c r="BI97"/>
  <c r="BH97"/>
  <c r="BG97"/>
  <c r="BF97"/>
  <c r="T97"/>
  <c r="R97"/>
  <c r="P97"/>
  <c r="BI93"/>
  <c r="BH93"/>
  <c r="BG93"/>
  <c r="BF93"/>
  <c r="T93"/>
  <c r="R93"/>
  <c r="P93"/>
  <c r="J86"/>
  <c r="F84"/>
  <c r="E82"/>
  <c r="J54"/>
  <c r="F52"/>
  <c r="E50"/>
  <c r="J24"/>
  <c r="E24"/>
  <c r="J87"/>
  <c r="J23"/>
  <c r="J18"/>
  <c r="E18"/>
  <c r="F55"/>
  <c r="J17"/>
  <c r="J15"/>
  <c r="E15"/>
  <c r="F86"/>
  <c r="J14"/>
  <c r="J12"/>
  <c r="J52"/>
  <c r="E7"/>
  <c r="E48"/>
  <c i="3" r="J37"/>
  <c r="J36"/>
  <c i="1" r="AY56"/>
  <c i="3" r="J35"/>
  <c i="1" r="AX56"/>
  <c i="3" r="BI382"/>
  <c r="BH382"/>
  <c r="BG382"/>
  <c r="BF382"/>
  <c r="T382"/>
  <c r="R382"/>
  <c r="P382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3"/>
  <c r="BH363"/>
  <c r="BG363"/>
  <c r="BF363"/>
  <c r="T363"/>
  <c r="R363"/>
  <c r="P363"/>
  <c r="BI360"/>
  <c r="BH360"/>
  <c r="BG360"/>
  <c r="BF360"/>
  <c r="T360"/>
  <c r="T359"/>
  <c r="R360"/>
  <c r="R359"/>
  <c r="P360"/>
  <c r="P359"/>
  <c r="BI356"/>
  <c r="BH356"/>
  <c r="BG356"/>
  <c r="BF356"/>
  <c r="T356"/>
  <c r="T355"/>
  <c r="R356"/>
  <c r="R355"/>
  <c r="P356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T228"/>
  <c r="R229"/>
  <c r="R228"/>
  <c r="P229"/>
  <c r="P228"/>
  <c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66"/>
  <c r="BH166"/>
  <c r="BG166"/>
  <c r="BF166"/>
  <c r="T166"/>
  <c r="R166"/>
  <c r="P166"/>
  <c r="BI159"/>
  <c r="BH159"/>
  <c r="BG159"/>
  <c r="BF159"/>
  <c r="T159"/>
  <c r="R159"/>
  <c r="P159"/>
  <c r="BI155"/>
  <c r="BH155"/>
  <c r="BG155"/>
  <c r="BF155"/>
  <c r="T155"/>
  <c r="R155"/>
  <c r="P155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97"/>
  <c r="BH97"/>
  <c r="BG97"/>
  <c r="BF97"/>
  <c r="T97"/>
  <c r="R97"/>
  <c r="P97"/>
  <c r="BI93"/>
  <c r="BH93"/>
  <c r="BG93"/>
  <c r="BF93"/>
  <c r="T93"/>
  <c r="R93"/>
  <c r="P93"/>
  <c r="J86"/>
  <c r="F84"/>
  <c r="E82"/>
  <c r="J54"/>
  <c r="F52"/>
  <c r="E50"/>
  <c r="J24"/>
  <c r="E24"/>
  <c r="J87"/>
  <c r="J23"/>
  <c r="J18"/>
  <c r="E18"/>
  <c r="F87"/>
  <c r="J17"/>
  <c r="J15"/>
  <c r="E15"/>
  <c r="F86"/>
  <c r="J14"/>
  <c r="J12"/>
  <c r="J84"/>
  <c r="E7"/>
  <c r="E80"/>
  <c i="2" r="J224"/>
  <c r="J37"/>
  <c r="J36"/>
  <c i="1" r="AY55"/>
  <c i="2" r="J35"/>
  <c i="1" r="AX55"/>
  <c i="2"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8"/>
  <c r="BH358"/>
  <c r="BG358"/>
  <c r="BF358"/>
  <c r="T358"/>
  <c r="R358"/>
  <c r="P358"/>
  <c r="BI355"/>
  <c r="BH355"/>
  <c r="BG355"/>
  <c r="BF355"/>
  <c r="T355"/>
  <c r="T354"/>
  <c r="T353"/>
  <c r="R355"/>
  <c r="R354"/>
  <c r="R353"/>
  <c r="P355"/>
  <c r="P354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T225"/>
  <c r="R226"/>
  <c r="R225"/>
  <c r="P226"/>
  <c r="P225"/>
  <c r="J63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62"/>
  <c r="BH162"/>
  <c r="BG162"/>
  <c r="BF162"/>
  <c r="T162"/>
  <c r="R162"/>
  <c r="P162"/>
  <c r="BI155"/>
  <c r="BH155"/>
  <c r="BG155"/>
  <c r="BF155"/>
  <c r="T155"/>
  <c r="R155"/>
  <c r="P155"/>
  <c r="BI151"/>
  <c r="BH151"/>
  <c r="BG151"/>
  <c r="BF151"/>
  <c r="T151"/>
  <c r="R151"/>
  <c r="P151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07"/>
  <c r="BH107"/>
  <c r="BG107"/>
  <c r="BF107"/>
  <c r="T107"/>
  <c r="R107"/>
  <c r="P107"/>
  <c r="BI103"/>
  <c r="BH103"/>
  <c r="BG103"/>
  <c r="BF103"/>
  <c r="T103"/>
  <c r="R103"/>
  <c r="P103"/>
  <c r="BI93"/>
  <c r="BH93"/>
  <c r="BG93"/>
  <c r="BF93"/>
  <c r="T93"/>
  <c r="R93"/>
  <c r="P93"/>
  <c r="J86"/>
  <c r="F84"/>
  <c r="E82"/>
  <c r="J54"/>
  <c r="F52"/>
  <c r="E50"/>
  <c r="J24"/>
  <c r="E24"/>
  <c r="J87"/>
  <c r="J23"/>
  <c r="J18"/>
  <c r="E18"/>
  <c r="F87"/>
  <c r="J17"/>
  <c r="J15"/>
  <c r="E15"/>
  <c r="F86"/>
  <c r="J14"/>
  <c r="J12"/>
  <c r="J84"/>
  <c r="E7"/>
  <c r="E80"/>
  <c i="1" r="L50"/>
  <c r="AM50"/>
  <c r="AM49"/>
  <c r="L49"/>
  <c r="AM47"/>
  <c r="L47"/>
  <c r="L45"/>
  <c r="L44"/>
  <c i="2" r="BK335"/>
  <c r="J266"/>
  <c r="BK366"/>
  <c r="J305"/>
  <c r="BK263"/>
  <c r="J186"/>
  <c r="J372"/>
  <c r="BK318"/>
  <c r="J279"/>
  <c r="J214"/>
  <c r="J312"/>
  <c r="J263"/>
  <c r="J123"/>
  <c i="3" r="BK305"/>
  <c r="J266"/>
  <c r="BK191"/>
  <c r="BK340"/>
  <c r="J282"/>
  <c r="BK119"/>
  <c r="BK335"/>
  <c r="J263"/>
  <c r="J229"/>
  <c r="BK353"/>
  <c r="BK297"/>
  <c r="BK212"/>
  <c i="4" r="J339"/>
  <c r="J297"/>
  <c r="BK146"/>
  <c r="J320"/>
  <c r="J211"/>
  <c r="BK346"/>
  <c r="BK244"/>
  <c r="BK93"/>
  <c r="BK300"/>
  <c r="J129"/>
  <c i="5" r="J313"/>
  <c r="J219"/>
  <c r="BK357"/>
  <c r="BK283"/>
  <c r="J259"/>
  <c r="BK246"/>
  <c r="BK209"/>
  <c r="BK150"/>
  <c r="BK133"/>
  <c r="J343"/>
  <c r="BK290"/>
  <c r="BK138"/>
  <c i="6" r="J101"/>
  <c r="BK90"/>
  <c i="2" r="BK321"/>
  <c r="J269"/>
  <c r="J113"/>
  <c r="J310"/>
  <c r="J268"/>
  <c r="J184"/>
  <c r="BK93"/>
  <c r="J321"/>
  <c r="BK275"/>
  <c r="BK355"/>
  <c r="BK306"/>
  <c r="BK249"/>
  <c r="J179"/>
  <c i="3" r="BK352"/>
  <c r="J294"/>
  <c r="J233"/>
  <c r="BK382"/>
  <c r="BK310"/>
  <c r="BK260"/>
  <c r="BK137"/>
  <c r="J300"/>
  <c r="BK244"/>
  <c r="J182"/>
  <c r="J333"/>
  <c r="BK290"/>
  <c r="J187"/>
  <c i="4" r="J368"/>
  <c r="J300"/>
  <c r="BK222"/>
  <c r="BK306"/>
  <c r="BK153"/>
  <c r="J349"/>
  <c r="BK279"/>
  <c r="BK132"/>
  <c r="BK313"/>
  <c r="J208"/>
  <c i="5" r="J323"/>
  <c r="J243"/>
  <c r="J97"/>
  <c r="BK304"/>
  <c r="BK259"/>
  <c r="BK323"/>
  <c r="BK225"/>
  <c i="6" r="BK92"/>
  <c r="BK95"/>
  <c i="2" r="J336"/>
  <c r="BK288"/>
  <c r="BK123"/>
  <c r="J324"/>
  <c r="BK281"/>
  <c r="BK243"/>
  <c r="BK119"/>
  <c r="BK330"/>
  <c r="J302"/>
  <c r="J257"/>
  <c r="BK336"/>
  <c r="BK299"/>
  <c r="J226"/>
  <c r="BK115"/>
  <c i="3" r="BK332"/>
  <c r="BK269"/>
  <c r="BK185"/>
  <c r="J342"/>
  <c r="J292"/>
  <c r="J155"/>
  <c r="BK360"/>
  <c r="J316"/>
  <c r="J248"/>
  <c r="BK107"/>
  <c r="BK306"/>
  <c r="J222"/>
  <c i="4" r="J337"/>
  <c r="J264"/>
  <c r="BK189"/>
  <c r="BK322"/>
  <c r="BK208"/>
  <c r="BK344"/>
  <c r="J218"/>
  <c r="J114"/>
  <c r="BK264"/>
  <c i="5" r="BK359"/>
  <c r="J307"/>
  <c r="BK211"/>
  <c r="BK319"/>
  <c r="J295"/>
  <c r="J357"/>
  <c r="BK272"/>
  <c r="J126"/>
  <c i="6" r="J90"/>
  <c i="2" r="J348"/>
  <c r="J300"/>
  <c r="BK231"/>
  <c r="BK103"/>
  <c r="J329"/>
  <c r="BK272"/>
  <c r="BK190"/>
  <c r="BK372"/>
  <c r="BK345"/>
  <c r="BK309"/>
  <c r="BK282"/>
  <c r="BK182"/>
  <c r="BK316"/>
  <c r="BK265"/>
  <c r="BK151"/>
  <c i="3" r="J351"/>
  <c r="BK300"/>
  <c r="BK241"/>
  <c r="BK155"/>
  <c r="J306"/>
  <c r="J297"/>
  <c r="BK207"/>
  <c r="J375"/>
  <c r="J322"/>
  <c r="BK246"/>
  <c r="J185"/>
  <c r="J310"/>
  <c r="J214"/>
  <c i="4" r="BK349"/>
  <c r="J303"/>
  <c r="BK157"/>
  <c r="BK291"/>
  <c r="J97"/>
  <c r="J335"/>
  <c r="BK182"/>
  <c r="BK335"/>
  <c r="J268"/>
  <c r="BK114"/>
  <c i="5" r="J327"/>
  <c r="J184"/>
  <c r="BK334"/>
  <c r="BK298"/>
  <c r="BK219"/>
  <c r="J346"/>
  <c r="J283"/>
  <c r="BK141"/>
  <c i="6" r="J87"/>
  <c r="BK87"/>
  <c i="2" r="J322"/>
  <c r="BK292"/>
  <c r="J210"/>
  <c r="J345"/>
  <c r="BK298"/>
  <c r="BK221"/>
  <c r="BK132"/>
  <c r="J338"/>
  <c r="BK286"/>
  <c r="J243"/>
  <c r="BK334"/>
  <c r="J281"/>
  <c r="J190"/>
  <c i="1" r="AS54"/>
  <c i="3" r="J117"/>
  <c r="J328"/>
  <c r="J251"/>
  <c r="J129"/>
  <c r="BK325"/>
  <c r="J280"/>
  <c r="J191"/>
  <c r="BK121"/>
  <c r="J286"/>
  <c r="J179"/>
  <c i="4" r="J329"/>
  <c r="BK268"/>
  <c r="J93"/>
  <c r="J294"/>
  <c r="J157"/>
  <c r="J336"/>
  <c r="BK216"/>
  <c r="J344"/>
  <c r="J279"/>
  <c r="J206"/>
  <c i="5" r="J326"/>
  <c r="J209"/>
  <c r="BK327"/>
  <c r="BK280"/>
  <c r="BK252"/>
  <c r="BK243"/>
  <c r="BK180"/>
  <c r="BK264"/>
  <c r="BK268"/>
  <c r="J150"/>
  <c i="6" r="J92"/>
  <c i="2" r="BK350"/>
  <c r="BK305"/>
  <c r="J240"/>
  <c r="BK364"/>
  <c r="J326"/>
  <c r="BK274"/>
  <c r="J208"/>
  <c r="J116"/>
  <c r="BK341"/>
  <c r="BK301"/>
  <c r="J237"/>
  <c r="J342"/>
  <c r="J285"/>
  <c r="J221"/>
  <c r="J127"/>
  <c i="3" r="J335"/>
  <c r="J314"/>
  <c r="BK189"/>
  <c r="BK363"/>
  <c r="BK302"/>
  <c r="BK122"/>
  <c r="J338"/>
  <c r="BK266"/>
  <c r="BK233"/>
  <c r="J137"/>
  <c r="BK273"/>
  <c r="J166"/>
  <c i="4" r="J346"/>
  <c r="J313"/>
  <c r="BK143"/>
  <c r="J288"/>
  <c r="BK137"/>
  <c r="J328"/>
  <c r="J149"/>
  <c r="BK325"/>
  <c r="BK252"/>
  <c i="5" r="BK362"/>
  <c r="J310"/>
  <c r="BK191"/>
  <c r="BK332"/>
  <c r="BK355"/>
  <c r="BK144"/>
  <c r="BK336"/>
  <c r="BK301"/>
  <c r="J158"/>
  <c i="6" r="J94"/>
  <c i="2" r="BK368"/>
  <c r="BK312"/>
  <c r="J246"/>
  <c r="BK352"/>
  <c r="J309"/>
  <c r="BK266"/>
  <c r="BK179"/>
  <c r="J103"/>
  <c r="J315"/>
  <c r="J278"/>
  <c r="BK351"/>
  <c r="J276"/>
  <c r="J188"/>
  <c i="3" r="BK375"/>
  <c r="BK316"/>
  <c r="J239"/>
  <c r="BK129"/>
  <c r="BK314"/>
  <c r="BK248"/>
  <c r="BK125"/>
  <c r="J332"/>
  <c r="J290"/>
  <c r="J243"/>
  <c r="J323"/>
  <c r="BK276"/>
  <c r="BK159"/>
  <c i="4" r="BK327"/>
  <c r="J220"/>
  <c r="J364"/>
  <c r="BK218"/>
  <c r="BK368"/>
  <c r="BK260"/>
  <c r="BK356"/>
  <c r="J282"/>
  <c r="J189"/>
  <c i="5" r="J339"/>
  <c r="J280"/>
  <c r="J133"/>
  <c r="BK307"/>
  <c r="J221"/>
  <c r="BK126"/>
  <c r="J292"/>
  <c r="J147"/>
  <c i="6" r="BK99"/>
  <c i="2" r="J352"/>
  <c r="J330"/>
  <c r="BK276"/>
  <c r="J355"/>
  <c r="J323"/>
  <c r="BK279"/>
  <c r="BK210"/>
  <c r="J115"/>
  <c r="J332"/>
  <c r="BK300"/>
  <c r="J274"/>
  <c r="BK358"/>
  <c r="BK307"/>
  <c r="BK246"/>
  <c r="J119"/>
  <c i="3" r="BK342"/>
  <c r="BK284"/>
  <c r="J237"/>
  <c r="J111"/>
  <c r="BK343"/>
  <c r="J284"/>
  <c r="J97"/>
  <c r="BK328"/>
  <c r="J260"/>
  <c r="J159"/>
  <c r="BK330"/>
  <c r="J244"/>
  <c r="J121"/>
  <c i="4" r="BK328"/>
  <c r="J255"/>
  <c r="BK106"/>
  <c r="BK317"/>
  <c r="J182"/>
  <c r="BK342"/>
  <c r="J276"/>
  <c r="J106"/>
  <c r="BK286"/>
  <c r="BK142"/>
  <c i="5" r="J334"/>
  <c r="J275"/>
  <c r="J325"/>
  <c r="BK275"/>
  <c r="J115"/>
  <c r="BK295"/>
  <c r="J154"/>
  <c i="6" r="J97"/>
  <c i="2" r="J343"/>
  <c r="J301"/>
  <c r="BK237"/>
  <c r="J313"/>
  <c r="BK269"/>
  <c r="J204"/>
  <c r="BK113"/>
  <c r="BK322"/>
  <c r="J299"/>
  <c r="J366"/>
  <c r="J318"/>
  <c r="BK273"/>
  <c r="J155"/>
  <c i="3" r="J330"/>
  <c r="BK292"/>
  <c r="BK240"/>
  <c r="J381"/>
  <c r="J305"/>
  <c r="J218"/>
  <c r="BK378"/>
  <c r="J320"/>
  <c r="BK251"/>
  <c r="J125"/>
  <c r="J319"/>
  <c r="BK237"/>
  <c i="4" r="J353"/>
  <c r="J306"/>
  <c r="BK214"/>
  <c r="J356"/>
  <c r="J222"/>
  <c r="BK366"/>
  <c r="J327"/>
  <c r="J153"/>
  <c r="J317"/>
  <c r="BK242"/>
  <c i="5" r="J332"/>
  <c r="J246"/>
  <c r="J106"/>
  <c r="J272"/>
  <c r="BK256"/>
  <c r="J211"/>
  <c r="J301"/>
  <c r="BK147"/>
  <c r="BK326"/>
  <c r="J248"/>
  <c i="6" r="BK97"/>
  <c i="2" r="J341"/>
  <c r="BK294"/>
  <c r="BK226"/>
  <c r="BK348"/>
  <c r="J304"/>
  <c r="J249"/>
  <c r="BK155"/>
  <c r="J346"/>
  <c r="BK310"/>
  <c r="J289"/>
  <c r="BK204"/>
  <c r="BK313"/>
  <c r="J275"/>
  <c r="BK186"/>
  <c r="J107"/>
  <c i="3" r="J326"/>
  <c r="J242"/>
  <c r="BK133"/>
  <c r="BK338"/>
  <c r="BK229"/>
  <c r="J107"/>
  <c r="BK329"/>
  <c r="J288"/>
  <c r="BK93"/>
  <c r="BK299"/>
  <c r="BK218"/>
  <c r="BK97"/>
  <c i="4" r="J325"/>
  <c r="J252"/>
  <c r="J366"/>
  <c r="BK255"/>
  <c r="BK337"/>
  <c r="BK211"/>
  <c r="BK339"/>
  <c r="BK271"/>
  <c r="J125"/>
  <c i="5" r="BK330"/>
  <c r="BK214"/>
  <c r="J359"/>
  <c r="BK143"/>
  <c r="J214"/>
  <c r="BK97"/>
  <c r="BK286"/>
  <c r="J143"/>
  <c i="6" r="BK88"/>
  <c i="2" r="BK346"/>
  <c r="BK296"/>
  <c r="BK208"/>
  <c r="J334"/>
  <c r="J273"/>
  <c r="BK188"/>
  <c r="BK371"/>
  <c r="BK323"/>
  <c r="BK285"/>
  <c r="J93"/>
  <c r="BK315"/>
  <c r="BK257"/>
  <c r="J132"/>
  <c i="3" r="J343"/>
  <c r="J302"/>
  <c r="J207"/>
  <c r="J353"/>
  <c r="J276"/>
  <c r="BK117"/>
  <c r="BK346"/>
  <c r="BK257"/>
  <c r="BK193"/>
  <c r="J354"/>
  <c r="J296"/>
  <c r="J193"/>
  <c i="4" r="BK372"/>
  <c r="J291"/>
  <c r="BK97"/>
  <c r="BK303"/>
  <c r="BK149"/>
  <c r="BK332"/>
  <c r="J143"/>
  <c r="BK318"/>
  <c r="BK140"/>
  <c i="5" r="J319"/>
  <c r="J180"/>
  <c r="J355"/>
  <c r="BK292"/>
  <c r="BK184"/>
  <c r="J330"/>
  <c r="J252"/>
  <c i="6" r="J99"/>
  <c r="BK98"/>
  <c i="2" r="BK338"/>
  <c r="BK289"/>
  <c r="BK174"/>
  <c r="J335"/>
  <c r="J296"/>
  <c r="BK240"/>
  <c r="J151"/>
  <c r="BK326"/>
  <c r="J288"/>
  <c r="J253"/>
  <c r="BK343"/>
  <c r="J272"/>
  <c r="BK184"/>
  <c i="3" r="J382"/>
  <c r="J317"/>
  <c r="J360"/>
  <c r="J246"/>
  <c r="BK111"/>
  <c r="BK333"/>
  <c r="BK282"/>
  <c r="J225"/>
  <c r="J346"/>
  <c r="BK288"/>
  <c r="J176"/>
  <c i="4" r="J332"/>
  <c r="BK294"/>
  <c r="J371"/>
  <c r="J271"/>
  <c r="J140"/>
  <c r="BK220"/>
  <c r="BK353"/>
  <c r="J309"/>
  <c r="J239"/>
  <c i="5" r="J298"/>
  <c r="BK130"/>
  <c r="BK313"/>
  <c r="J362"/>
  <c r="BK154"/>
  <c r="J328"/>
  <c r="J256"/>
  <c r="BK115"/>
  <c i="6" r="BK89"/>
  <c i="2" r="J364"/>
  <c r="BK283"/>
  <c r="BK127"/>
  <c r="BK332"/>
  <c r="BK278"/>
  <c r="J176"/>
  <c r="J351"/>
  <c r="J307"/>
  <c r="J270"/>
  <c r="J350"/>
  <c r="BK304"/>
  <c r="J231"/>
  <c r="J182"/>
  <c i="3" r="BK320"/>
  <c r="J257"/>
  <c r="BK179"/>
  <c r="J356"/>
  <c r="BK296"/>
  <c r="J189"/>
  <c r="BK354"/>
  <c r="BK294"/>
  <c r="J241"/>
  <c r="BK176"/>
  <c r="J340"/>
  <c r="BK243"/>
  <c r="J122"/>
  <c i="4" r="J324"/>
  <c r="J248"/>
  <c r="J132"/>
  <c r="BK282"/>
  <c r="BK129"/>
  <c r="J286"/>
  <c r="J142"/>
  <c r="BK329"/>
  <c r="J260"/>
  <c i="5" r="J363"/>
  <c r="J290"/>
  <c r="BK158"/>
  <c r="BK310"/>
  <c r="J268"/>
  <c r="BK248"/>
  <c r="J223"/>
  <c r="BK93"/>
  <c r="J217"/>
  <c r="BK106"/>
  <c r="J304"/>
  <c r="J191"/>
  <c i="6" r="BK101"/>
  <c r="J100"/>
  <c i="2" r="J333"/>
  <c r="J286"/>
  <c r="J162"/>
  <c r="BK333"/>
  <c r="J294"/>
  <c r="BK234"/>
  <c r="J371"/>
  <c r="J327"/>
  <c r="J283"/>
  <c r="J368"/>
  <c r="BK319"/>
  <c r="BK268"/>
  <c i="3" r="J373"/>
  <c r="BK322"/>
  <c r="BK280"/>
  <c r="BK182"/>
  <c r="J344"/>
  <c r="BK286"/>
  <c r="BK214"/>
  <c r="BK373"/>
  <c r="BK323"/>
  <c r="J254"/>
  <c r="BK222"/>
  <c r="BK351"/>
  <c r="BK317"/>
  <c r="J240"/>
  <c i="4" r="BK331"/>
  <c r="BK288"/>
  <c r="BK206"/>
  <c r="J331"/>
  <c r="J214"/>
  <c r="BK371"/>
  <c r="J242"/>
  <c r="J372"/>
  <c r="BK297"/>
  <c r="J178"/>
  <c i="5" r="BK343"/>
  <c r="J286"/>
  <c r="J144"/>
  <c r="BK317"/>
  <c r="BK325"/>
  <c r="J130"/>
  <c r="J264"/>
  <c i="6" r="J98"/>
  <c r="J88"/>
  <c i="2" r="BK324"/>
  <c r="J282"/>
  <c r="BK107"/>
  <c r="BK302"/>
  <c r="BK214"/>
  <c r="J174"/>
  <c r="BK342"/>
  <c r="J298"/>
  <c r="J234"/>
  <c r="BK327"/>
  <c r="BK270"/>
  <c r="BK162"/>
  <c i="3" r="J363"/>
  <c r="BK319"/>
  <c r="BK254"/>
  <c r="BK371"/>
  <c r="BK303"/>
  <c r="J212"/>
  <c r="BK381"/>
  <c r="BK326"/>
  <c r="J269"/>
  <c r="BK166"/>
  <c r="BK344"/>
  <c r="BK242"/>
  <c r="J119"/>
  <c i="4" r="BK309"/>
  <c r="J137"/>
  <c r="BK276"/>
  <c r="BK125"/>
  <c r="J318"/>
  <c r="BK178"/>
  <c r="BK336"/>
  <c r="J244"/>
  <c i="5" r="BK328"/>
  <c r="J225"/>
  <c r="J93"/>
  <c r="BK339"/>
  <c r="J141"/>
  <c r="J321"/>
  <c r="BK217"/>
  <c i="6" r="J95"/>
  <c r="J89"/>
  <c i="2" r="J316"/>
  <c r="BK253"/>
  <c r="BK116"/>
  <c r="J306"/>
  <c r="J265"/>
  <c r="BK176"/>
  <c r="J358"/>
  <c r="J319"/>
  <c r="J218"/>
  <c r="BK329"/>
  <c r="J292"/>
  <c r="BK218"/>
  <c i="3" r="J371"/>
  <c r="J325"/>
  <c r="BK263"/>
  <c r="BK187"/>
  <c r="J378"/>
  <c r="J329"/>
  <c r="J273"/>
  <c r="J133"/>
  <c r="J352"/>
  <c r="J299"/>
  <c r="BK239"/>
  <c r="BK356"/>
  <c r="J303"/>
  <c r="BK225"/>
  <c r="J93"/>
  <c i="4" r="BK320"/>
  <c r="BK239"/>
  <c r="J342"/>
  <c r="J216"/>
  <c r="BK364"/>
  <c r="J322"/>
  <c r="J146"/>
  <c r="BK324"/>
  <c r="BK248"/>
  <c i="5" r="BK346"/>
  <c r="BK321"/>
  <c r="BK223"/>
  <c r="BK363"/>
  <c r="J336"/>
  <c r="J138"/>
  <c r="J317"/>
  <c r="BK221"/>
  <c i="6" r="BK100"/>
  <c r="BK94"/>
  <c l="1" r="P86"/>
  <c i="2" r="P92"/>
  <c r="R230"/>
  <c r="R256"/>
  <c r="BK357"/>
  <c r="J357"/>
  <c r="J69"/>
  <c r="BK370"/>
  <c r="J370"/>
  <c r="J70"/>
  <c i="3" r="BK92"/>
  <c r="J92"/>
  <c r="J61"/>
  <c r="BK232"/>
  <c r="J232"/>
  <c r="J64"/>
  <c r="T245"/>
  <c r="T279"/>
  <c r="P362"/>
  <c r="P380"/>
  <c i="4" r="BK92"/>
  <c r="J92"/>
  <c r="J61"/>
  <c r="R263"/>
  <c r="R312"/>
  <c i="5" r="BK92"/>
  <c i="2" r="T92"/>
  <c r="T230"/>
  <c r="P256"/>
  <c r="T357"/>
  <c r="R370"/>
  <c i="3" r="T92"/>
  <c r="R232"/>
  <c r="R245"/>
  <c r="R279"/>
  <c r="T362"/>
  <c r="R380"/>
  <c i="4" r="T92"/>
  <c r="P263"/>
  <c r="T312"/>
  <c r="P355"/>
  <c r="BK370"/>
  <c r="J370"/>
  <c r="J70"/>
  <c r="R370"/>
  <c i="5" r="P92"/>
  <c r="R267"/>
  <c r="P316"/>
  <c r="P345"/>
  <c r="P361"/>
  <c i="6" r="BK86"/>
  <c i="2" r="R92"/>
  <c r="P230"/>
  <c r="BK256"/>
  <c r="J256"/>
  <c r="J66"/>
  <c r="P357"/>
  <c r="P370"/>
  <c i="3" r="P92"/>
  <c r="P232"/>
  <c r="BK245"/>
  <c r="J245"/>
  <c r="J65"/>
  <c r="P279"/>
  <c r="BK362"/>
  <c r="J362"/>
  <c r="J69"/>
  <c r="BK380"/>
  <c r="J380"/>
  <c r="J70"/>
  <c i="4" r="P92"/>
  <c r="BK263"/>
  <c r="J263"/>
  <c r="J65"/>
  <c r="BK312"/>
  <c r="J312"/>
  <c r="J66"/>
  <c r="R355"/>
  <c r="T370"/>
  <c i="5" r="R92"/>
  <c r="P267"/>
  <c r="BK316"/>
  <c r="J316"/>
  <c r="J66"/>
  <c r="R316"/>
  <c r="BK345"/>
  <c r="J345"/>
  <c r="J69"/>
  <c r="T345"/>
  <c r="R361"/>
  <c i="6" r="T86"/>
  <c r="P93"/>
  <c r="BK96"/>
  <c r="J96"/>
  <c r="J64"/>
  <c r="R96"/>
  <c i="2" r="BK92"/>
  <c r="J92"/>
  <c r="J61"/>
  <c r="BK230"/>
  <c r="J230"/>
  <c r="J65"/>
  <c r="T256"/>
  <c r="R357"/>
  <c r="T370"/>
  <c i="3" r="R92"/>
  <c r="R91"/>
  <c r="R90"/>
  <c r="T232"/>
  <c r="P245"/>
  <c r="BK279"/>
  <c r="J279"/>
  <c r="J66"/>
  <c r="R362"/>
  <c r="T380"/>
  <c i="4" r="R92"/>
  <c r="R91"/>
  <c r="R90"/>
  <c r="T263"/>
  <c r="P312"/>
  <c r="BK355"/>
  <c r="J355"/>
  <c r="J69"/>
  <c r="T355"/>
  <c r="P370"/>
  <c i="5" r="T92"/>
  <c r="T91"/>
  <c r="T90"/>
  <c r="BK267"/>
  <c r="J267"/>
  <c r="J65"/>
  <c r="T267"/>
  <c r="T316"/>
  <c r="R345"/>
  <c r="BK361"/>
  <c r="J361"/>
  <c r="J70"/>
  <c r="T361"/>
  <c i="6" r="R86"/>
  <c r="BK93"/>
  <c r="J93"/>
  <c r="J63"/>
  <c r="R93"/>
  <c r="T93"/>
  <c r="P96"/>
  <c r="T96"/>
  <c i="3" r="BK224"/>
  <c r="J224"/>
  <c r="J62"/>
  <c i="4" r="BK254"/>
  <c r="J254"/>
  <c r="J62"/>
  <c r="BK259"/>
  <c r="J259"/>
  <c r="J64"/>
  <c i="6" r="BK91"/>
  <c r="J91"/>
  <c r="J62"/>
  <c i="2" r="BK354"/>
  <c r="J354"/>
  <c r="J68"/>
  <c i="5" r="BK258"/>
  <c r="J258"/>
  <c r="J62"/>
  <c r="BK342"/>
  <c r="J342"/>
  <c r="J68"/>
  <c i="2" r="BK225"/>
  <c r="J225"/>
  <c r="J64"/>
  <c i="4" r="BK352"/>
  <c r="J352"/>
  <c r="J68"/>
  <c i="5" r="BK263"/>
  <c r="J263"/>
  <c r="J64"/>
  <c r="BK331"/>
  <c r="J331"/>
  <c r="J67"/>
  <c i="2" r="BK220"/>
  <c r="J220"/>
  <c r="J62"/>
  <c i="3" r="BK228"/>
  <c r="J228"/>
  <c r="J63"/>
  <c r="BK359"/>
  <c r="J359"/>
  <c r="J68"/>
  <c i="4" r="BK341"/>
  <c r="J341"/>
  <c r="J67"/>
  <c i="6" r="E48"/>
  <c r="J52"/>
  <c r="F81"/>
  <c r="BE87"/>
  <c r="BE89"/>
  <c i="5" r="J92"/>
  <c r="J61"/>
  <c i="6" r="F54"/>
  <c r="BE97"/>
  <c r="BE101"/>
  <c r="BE90"/>
  <c r="BE98"/>
  <c r="BE100"/>
  <c r="J55"/>
  <c r="BE88"/>
  <c r="BE92"/>
  <c r="BE94"/>
  <c r="BE95"/>
  <c r="BE99"/>
  <c i="5" r="E48"/>
  <c r="F86"/>
  <c r="F87"/>
  <c r="BE93"/>
  <c r="BE126"/>
  <c r="BE133"/>
  <c r="BE150"/>
  <c r="BE154"/>
  <c r="BE158"/>
  <c r="BE180"/>
  <c r="BE191"/>
  <c r="BE209"/>
  <c r="BE219"/>
  <c r="BE275"/>
  <c r="BE346"/>
  <c r="BE355"/>
  <c r="J84"/>
  <c r="J87"/>
  <c r="BE211"/>
  <c r="BE214"/>
  <c r="BE217"/>
  <c r="BE221"/>
  <c r="BE223"/>
  <c r="BE225"/>
  <c r="BE243"/>
  <c r="BE246"/>
  <c r="BE248"/>
  <c r="BE268"/>
  <c r="BE283"/>
  <c r="BE290"/>
  <c r="BE295"/>
  <c r="BE304"/>
  <c r="BE307"/>
  <c r="BE310"/>
  <c r="BE317"/>
  <c r="BE319"/>
  <c r="BE323"/>
  <c r="BE328"/>
  <c r="BE332"/>
  <c r="BE357"/>
  <c r="BE97"/>
  <c r="BE106"/>
  <c r="BE130"/>
  <c r="BE138"/>
  <c r="BE144"/>
  <c r="BE184"/>
  <c r="BE259"/>
  <c r="BE272"/>
  <c r="BE286"/>
  <c r="BE321"/>
  <c r="BE327"/>
  <c r="BE330"/>
  <c r="BE336"/>
  <c r="BE343"/>
  <c r="BE359"/>
  <c r="BE363"/>
  <c r="BE115"/>
  <c r="BE141"/>
  <c r="BE143"/>
  <c r="BE147"/>
  <c r="BE252"/>
  <c r="BE256"/>
  <c r="BE264"/>
  <c r="BE280"/>
  <c r="BE292"/>
  <c r="BE298"/>
  <c r="BE301"/>
  <c r="BE313"/>
  <c r="BE325"/>
  <c r="BE326"/>
  <c r="BE334"/>
  <c r="BE339"/>
  <c r="BE362"/>
  <c i="4" r="E80"/>
  <c r="F87"/>
  <c r="BE93"/>
  <c r="BE125"/>
  <c r="BE129"/>
  <c r="BE132"/>
  <c r="BE146"/>
  <c r="BE153"/>
  <c r="BE157"/>
  <c r="BE214"/>
  <c r="BE216"/>
  <c r="BE218"/>
  <c r="BE242"/>
  <c r="BE268"/>
  <c r="BE288"/>
  <c r="BE291"/>
  <c r="BE297"/>
  <c r="BE320"/>
  <c r="BE327"/>
  <c r="BE331"/>
  <c r="BE344"/>
  <c r="BE364"/>
  <c r="BE366"/>
  <c r="BE371"/>
  <c r="J55"/>
  <c r="J84"/>
  <c r="BE114"/>
  <c r="BE137"/>
  <c r="BE189"/>
  <c r="BE211"/>
  <c r="BE222"/>
  <c r="BE255"/>
  <c r="BE264"/>
  <c r="BE282"/>
  <c r="BE303"/>
  <c r="BE306"/>
  <c r="BE309"/>
  <c r="BE322"/>
  <c r="BE324"/>
  <c r="BE328"/>
  <c r="BE329"/>
  <c r="BE339"/>
  <c r="BE349"/>
  <c r="F54"/>
  <c r="BE97"/>
  <c r="BE106"/>
  <c r="BE142"/>
  <c r="BE143"/>
  <c r="BE178"/>
  <c r="BE206"/>
  <c r="BE220"/>
  <c r="BE239"/>
  <c r="BE248"/>
  <c r="BE252"/>
  <c r="BE279"/>
  <c r="BE313"/>
  <c r="BE325"/>
  <c r="BE332"/>
  <c r="BE337"/>
  <c r="BE346"/>
  <c r="BE140"/>
  <c r="BE149"/>
  <c r="BE182"/>
  <c r="BE208"/>
  <c r="BE244"/>
  <c r="BE260"/>
  <c r="BE271"/>
  <c r="BE276"/>
  <c r="BE286"/>
  <c r="BE294"/>
  <c r="BE300"/>
  <c r="BE317"/>
  <c r="BE318"/>
  <c r="BE335"/>
  <c r="BE336"/>
  <c r="BE342"/>
  <c r="BE353"/>
  <c r="BE356"/>
  <c r="BE368"/>
  <c r="BE372"/>
  <c i="3" r="E48"/>
  <c r="F55"/>
  <c r="BE107"/>
  <c r="BE125"/>
  <c r="BE129"/>
  <c r="BE133"/>
  <c r="BE155"/>
  <c r="BE176"/>
  <c r="BE189"/>
  <c r="BE193"/>
  <c r="BE229"/>
  <c r="BE239"/>
  <c r="BE251"/>
  <c r="BE257"/>
  <c r="BE263"/>
  <c r="BE266"/>
  <c r="BE282"/>
  <c r="BE300"/>
  <c r="BE314"/>
  <c r="BE320"/>
  <c r="BE323"/>
  <c r="BE325"/>
  <c r="BE328"/>
  <c r="BE335"/>
  <c r="BE352"/>
  <c r="BE363"/>
  <c r="F54"/>
  <c r="BE111"/>
  <c r="BE117"/>
  <c r="BE119"/>
  <c r="BE137"/>
  <c r="BE166"/>
  <c r="BE179"/>
  <c r="BE182"/>
  <c r="BE187"/>
  <c r="BE207"/>
  <c r="BE212"/>
  <c r="BE241"/>
  <c r="BE248"/>
  <c r="BE276"/>
  <c r="BE284"/>
  <c r="BE302"/>
  <c r="BE303"/>
  <c r="BE306"/>
  <c r="BE310"/>
  <c r="BE330"/>
  <c r="BE338"/>
  <c r="BE340"/>
  <c r="BE342"/>
  <c r="BE356"/>
  <c r="BE371"/>
  <c r="BE382"/>
  <c r="BE185"/>
  <c r="BE191"/>
  <c r="BE218"/>
  <c r="BE225"/>
  <c r="BE233"/>
  <c r="BE237"/>
  <c r="BE240"/>
  <c r="BE242"/>
  <c r="BE243"/>
  <c r="BE246"/>
  <c r="BE254"/>
  <c r="BE269"/>
  <c r="BE280"/>
  <c r="BE288"/>
  <c r="BE290"/>
  <c r="BE292"/>
  <c r="BE299"/>
  <c r="BE316"/>
  <c r="BE317"/>
  <c r="BE319"/>
  <c r="BE322"/>
  <c r="BE329"/>
  <c r="BE332"/>
  <c r="BE333"/>
  <c r="BE346"/>
  <c r="BE351"/>
  <c r="BE375"/>
  <c r="BE378"/>
  <c r="J52"/>
  <c r="J55"/>
  <c r="BE93"/>
  <c r="BE97"/>
  <c r="BE121"/>
  <c r="BE122"/>
  <c r="BE159"/>
  <c r="BE214"/>
  <c r="BE222"/>
  <c r="BE244"/>
  <c r="BE260"/>
  <c r="BE273"/>
  <c r="BE286"/>
  <c r="BE294"/>
  <c r="BE296"/>
  <c r="BE297"/>
  <c r="BE305"/>
  <c r="BE326"/>
  <c r="BE343"/>
  <c r="BE344"/>
  <c r="BE353"/>
  <c r="BE354"/>
  <c r="BE360"/>
  <c r="BE373"/>
  <c r="BE381"/>
  <c i="2" r="J55"/>
  <c r="BE93"/>
  <c r="BE107"/>
  <c r="BE162"/>
  <c r="BE179"/>
  <c r="BE190"/>
  <c r="BE208"/>
  <c r="BE210"/>
  <c r="BE234"/>
  <c r="BE237"/>
  <c r="BE240"/>
  <c r="BE263"/>
  <c r="BE286"/>
  <c r="BE301"/>
  <c r="BE305"/>
  <c r="BE309"/>
  <c r="BE310"/>
  <c r="BE321"/>
  <c r="BE322"/>
  <c r="BE324"/>
  <c r="BE338"/>
  <c r="BE343"/>
  <c r="BE345"/>
  <c r="BE348"/>
  <c r="J52"/>
  <c r="BE103"/>
  <c r="BE113"/>
  <c r="BE115"/>
  <c r="BE132"/>
  <c r="BE155"/>
  <c r="BE186"/>
  <c r="BE221"/>
  <c r="BE246"/>
  <c r="BE266"/>
  <c r="BE268"/>
  <c r="BE292"/>
  <c r="BE294"/>
  <c r="BE296"/>
  <c r="BE304"/>
  <c r="BE306"/>
  <c r="BE312"/>
  <c r="BE327"/>
  <c r="BE333"/>
  <c r="BE335"/>
  <c r="BE351"/>
  <c r="BE352"/>
  <c r="BE364"/>
  <c r="BE371"/>
  <c r="BE372"/>
  <c r="F55"/>
  <c r="BE116"/>
  <c r="BE119"/>
  <c r="BE123"/>
  <c r="BE127"/>
  <c r="BE174"/>
  <c r="BE204"/>
  <c r="BE218"/>
  <c r="BE226"/>
  <c r="BE231"/>
  <c r="BE243"/>
  <c r="BE253"/>
  <c r="BE257"/>
  <c r="BE265"/>
  <c r="BE273"/>
  <c r="BE275"/>
  <c r="BE276"/>
  <c r="BE281"/>
  <c r="BE282"/>
  <c r="BE283"/>
  <c r="BE285"/>
  <c r="BE288"/>
  <c r="BE289"/>
  <c r="BE300"/>
  <c r="BE315"/>
  <c r="BE316"/>
  <c r="BE319"/>
  <c r="BE329"/>
  <c r="BE334"/>
  <c r="BE336"/>
  <c r="BE341"/>
  <c r="BE342"/>
  <c r="BE346"/>
  <c r="BE350"/>
  <c r="BE358"/>
  <c r="BE368"/>
  <c r="E48"/>
  <c r="F54"/>
  <c r="BE151"/>
  <c r="BE176"/>
  <c r="BE182"/>
  <c r="BE184"/>
  <c r="BE188"/>
  <c r="BE214"/>
  <c r="BE249"/>
  <c r="BE269"/>
  <c r="BE270"/>
  <c r="BE272"/>
  <c r="BE274"/>
  <c r="BE278"/>
  <c r="BE279"/>
  <c r="BE298"/>
  <c r="BE299"/>
  <c r="BE302"/>
  <c r="BE307"/>
  <c r="BE313"/>
  <c r="BE318"/>
  <c r="BE323"/>
  <c r="BE326"/>
  <c r="BE330"/>
  <c r="BE332"/>
  <c r="BE355"/>
  <c r="BE366"/>
  <c r="J34"/>
  <c i="1" r="AW55"/>
  <c i="6" r="F34"/>
  <c i="1" r="BA59"/>
  <c i="4" r="F36"/>
  <c i="1" r="BC57"/>
  <c i="3" r="F35"/>
  <c i="1" r="BB56"/>
  <c i="4" r="J34"/>
  <c i="1" r="AW57"/>
  <c i="4" r="F37"/>
  <c i="1" r="BD57"/>
  <c i="2" r="F34"/>
  <c i="1" r="BA55"/>
  <c i="2" r="F36"/>
  <c i="1" r="BC55"/>
  <c i="3" r="F37"/>
  <c i="1" r="BD56"/>
  <c i="2" r="F37"/>
  <c i="1" r="BD55"/>
  <c i="6" r="J34"/>
  <c i="1" r="AW59"/>
  <c i="4" r="F35"/>
  <c i="1" r="BB57"/>
  <c i="5" r="F35"/>
  <c i="1" r="BB58"/>
  <c i="5" r="F34"/>
  <c i="1" r="BA58"/>
  <c i="4" r="F34"/>
  <c i="1" r="BA57"/>
  <c i="6" r="F35"/>
  <c i="1" r="BB59"/>
  <c i="6" r="F37"/>
  <c i="1" r="BD59"/>
  <c i="3" r="F36"/>
  <c i="1" r="BC56"/>
  <c i="6" r="F36"/>
  <c i="1" r="BC59"/>
  <c i="3" r="F34"/>
  <c i="1" r="BA56"/>
  <c i="3" r="J34"/>
  <c i="1" r="AW56"/>
  <c i="5" r="J34"/>
  <c i="1" r="AW58"/>
  <c i="2" r="F35"/>
  <c i="1" r="BB55"/>
  <c i="5" r="F36"/>
  <c i="1" r="BC58"/>
  <c i="5" r="F37"/>
  <c i="1" r="BD58"/>
  <c i="6" l="1" r="P85"/>
  <c r="P84"/>
  <c i="1" r="AU59"/>
  <c i="4" r="P91"/>
  <c r="P90"/>
  <c i="1" r="AU57"/>
  <c i="6" r="BK85"/>
  <c r="BK84"/>
  <c r="J84"/>
  <c r="J59"/>
  <c i="3" r="T91"/>
  <c r="T90"/>
  <c r="P91"/>
  <c r="P90"/>
  <c i="1" r="AU56"/>
  <c i="4" r="T91"/>
  <c r="T90"/>
  <c i="6" r="R85"/>
  <c r="R84"/>
  <c i="5" r="R91"/>
  <c r="R90"/>
  <c r="P91"/>
  <c r="P90"/>
  <c i="1" r="AU58"/>
  <c i="2" r="T91"/>
  <c r="T90"/>
  <c r="P91"/>
  <c r="P90"/>
  <c i="1" r="AU55"/>
  <c i="6" r="T85"/>
  <c r="T84"/>
  <c i="2" r="R91"/>
  <c r="R90"/>
  <c i="5" r="BK91"/>
  <c r="BK90"/>
  <c r="J90"/>
  <c r="J59"/>
  <c i="3" r="BK355"/>
  <c r="J355"/>
  <c r="J67"/>
  <c i="6" r="J86"/>
  <c r="J61"/>
  <c i="2" r="BK353"/>
  <c r="J353"/>
  <c r="J67"/>
  <c r="BK91"/>
  <c r="BK90"/>
  <c r="J90"/>
  <c i="4" r="BK91"/>
  <c r="J91"/>
  <c r="J60"/>
  <c i="1" r="BC54"/>
  <c r="AY54"/>
  <c r="BB54"/>
  <c r="W31"/>
  <c i="3" r="F33"/>
  <c i="1" r="AZ56"/>
  <c i="5" r="F33"/>
  <c i="1" r="AZ58"/>
  <c i="4" r="F33"/>
  <c i="1" r="AZ57"/>
  <c i="6" r="F33"/>
  <c i="1" r="AZ59"/>
  <c i="2" r="F33"/>
  <c i="1" r="AZ55"/>
  <c i="3" r="J33"/>
  <c i="1" r="AV56"/>
  <c r="AT56"/>
  <c r="BD54"/>
  <c r="W33"/>
  <c i="2" r="J33"/>
  <c i="1" r="AV55"/>
  <c r="AT55"/>
  <c i="6" r="J33"/>
  <c i="1" r="AV59"/>
  <c r="AT59"/>
  <c i="2" r="J30"/>
  <c i="1" r="AG55"/>
  <c i="4" r="J33"/>
  <c i="1" r="AV57"/>
  <c r="AT57"/>
  <c r="BA54"/>
  <c r="AW54"/>
  <c r="AK30"/>
  <c i="5" r="J33"/>
  <c i="1" r="AV58"/>
  <c r="AT58"/>
  <c i="3" l="1" r="BK91"/>
  <c r="J91"/>
  <c r="J60"/>
  <c i="5" r="J91"/>
  <c r="J60"/>
  <c i="4" r="BK90"/>
  <c r="J90"/>
  <c r="J59"/>
  <c i="6" r="J85"/>
  <c r="J60"/>
  <c i="2" r="J59"/>
  <c r="J91"/>
  <c r="J60"/>
  <c i="3" r="BK90"/>
  <c r="J90"/>
  <c i="2" r="J39"/>
  <c i="1" r="AN55"/>
  <c r="AU54"/>
  <c i="6" r="J30"/>
  <c i="1" r="AG59"/>
  <c r="AZ54"/>
  <c r="W29"/>
  <c r="W30"/>
  <c r="W32"/>
  <c i="5" r="J30"/>
  <c i="1" r="AG58"/>
  <c r="AX54"/>
  <c i="3" r="J30"/>
  <c i="1" r="AG56"/>
  <c i="3" l="1" r="J39"/>
  <c i="5" r="J39"/>
  <c i="6" r="J39"/>
  <c i="3" r="J59"/>
  <c i="1" r="AN56"/>
  <c r="AN59"/>
  <c r="AN58"/>
  <c r="AV54"/>
  <c r="AK29"/>
  <c i="4" r="J30"/>
  <c i="1" r="AG57"/>
  <c r="AG54"/>
  <c r="AK26"/>
  <c i="4" l="1" r="J39"/>
  <c i="1" r="AN57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<sst xmlns="http://schemas.openxmlformats.org/spreadsheetml/2006/main">
  <si>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</si>
  <si>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</si>
  <si>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</si>
  <si>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</si>
  <si>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</si>
  <si>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{b3d8c79f-935f-4386-91e4-9373ccb6d14e}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</si>
  <si>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</si>
  <si>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</si>
  <si>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</si>
  <si>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</si>
  <si>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</si>
  <si>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</si>
  <si>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</si>
  <si>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</si>
  <si>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24_30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</si>
  <si>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</si>
  <si>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</si>
  <si>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Sušice-ul.Palackého-obnova vodovodu a kanalizace od křižovatky Nad lípou po ulici Na stráni</t>
  </si>
  <si>
    <t>KSO:</t>
  </si>
  <si>
    <t/>
  </si>
  <si>
    <t>CC-CZ:</t>
  </si>
  <si>
    <t>Místo:</t>
  </si>
  <si>
    <t xml:space="preserve"> </t>
  </si>
  <si>
    <t>Datum:</t>
  </si>
  <si>
    <t>13. 1. 2025</t>
  </si>
  <si>
    <t>Zadavatel:</t>
  </si>
  <si>
    <t>IČ:</t>
  </si>
  <si>
    <t>DIČ:</t>
  </si>
  <si>
    <t>Účastník:</t>
  </si>
  <si>
    <t>Vyplň údaj</t>
  </si>
  <si>
    <t>Projektant:</t>
  </si>
  <si>
    <t>26375869</t>
  </si>
  <si>
    <t>VAK SERVIS s.r.o.</t>
  </si>
  <si>
    <t>CZ26375869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</si>
  <si>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</si>
  <si>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</si>
  <si>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</si>
  <si>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</si>
  <si>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</si>
  <si>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</si>
  <si>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</si>
  <si>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</si>
  <si>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</si>
  <si>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</si>
  <si>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</si>
  <si>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</si>
  <si>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</si>
  <si>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</si>
  <si>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</si>
  <si>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</si>
  <si>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</si>
  <si>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</si>
  <si>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</si>
  <si>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</si>
  <si>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</si>
  <si>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</si>
  <si>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</si>
  <si>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</si>
  <si>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</si>
  <si>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</si>
  <si>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</si>
  <si>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</si>
  <si>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</si>
  <si>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</si>
  <si>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</si>
  <si>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</si>
  <si>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</si>
  <si>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</si>
  <si>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</si>
  <si>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</si>
  <si>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</si>
  <si>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</si>
  <si>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</si>
  <si>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</si>
  <si>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</si>
  <si>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</si>
  <si>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</si>
  <si>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</si>
  <si>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vodovod</t>
  </si>
  <si>
    <t>STA</t>
  </si>
  <si>
    <t>1</t>
  </si>
  <si>
    <t>{df4dff09-d3bf-4d13-836e-ee5cc34e5ea2}</t>
  </si>
  <si>
    <t>2</t>
  </si>
  <si>
    <t>SO 02</t>
  </si>
  <si>
    <t>kanalizace</t>
  </si>
  <si>
    <t>{5c0b03cf-803e-4673-aca7-71e1512f605e}</t>
  </si>
  <si>
    <t>SO 03</t>
  </si>
  <si>
    <t>vodovodní přípojky</t>
  </si>
  <si>
    <t>{b3274ddb-d99b-4f89-af67-4c15abbcd9e4}</t>
  </si>
  <si>
    <t>SO 04</t>
  </si>
  <si>
    <t>kanalizační přípojky</t>
  </si>
  <si>
    <t>{55e68438-769b-4dcc-a07b-8b101a8461f8}</t>
  </si>
  <si>
    <t>VRN</t>
  </si>
  <si>
    <t>{963ef796-3c2f-416c-a504-761a9ab7c9cd}</t>
  </si>
  <si>
    <t>CHODASF</t>
  </si>
  <si>
    <t>chodník asfaltový</t>
  </si>
  <si>
    <t>m2</t>
  </si>
  <si>
    <t>3</t>
  </si>
  <si>
    <t>MKASF</t>
  </si>
  <si>
    <t>místní komunikace asfaltová</t>
  </si>
  <si>
    <t>265,68</t>
  </si>
  <si>
    <t>KRYCÍ LIST SOUPISU PRACÍ</t>
  </si>
  <si>
    <t>ornice</t>
  </si>
  <si>
    <t>38,26</t>
  </si>
  <si>
    <t>HR</t>
  </si>
  <si>
    <t>hloubení rýh</t>
  </si>
  <si>
    <t>m3</t>
  </si>
  <si>
    <t>588,345</t>
  </si>
  <si>
    <t>zásyp</t>
  </si>
  <si>
    <t>432,694</t>
  </si>
  <si>
    <t>výměna</t>
  </si>
  <si>
    <t>výměna zásypu</t>
  </si>
  <si>
    <t>277,787</t>
  </si>
  <si>
    <t>Objekt:</t>
  </si>
  <si>
    <t>lože</t>
  </si>
  <si>
    <t>31,579</t>
  </si>
  <si>
    <t>SO 01 - vodovod</t>
  </si>
  <si>
    <t>obsyp</t>
  </si>
  <si>
    <t>124,072</t>
  </si>
  <si>
    <t>II_TŘASF</t>
  </si>
  <si>
    <t>asfaltobetonová vozovka</t>
  </si>
  <si>
    <t>30,4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</si>
  <si>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</si>
  <si>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</si>
  <si>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</si>
  <si>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</si>
  <si>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</si>
  <si>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</si>
  <si>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</si>
  <si>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</si>
  <si>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</si>
  <si>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</si>
  <si>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</si>
  <si>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</si>
  <si>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</si>
  <si>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</si>
  <si>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</si>
  <si>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</si>
  <si>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</si>
  <si>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</si>
  <si>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</si>
  <si>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</si>
  <si>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</si>
  <si>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</si>
  <si>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</si>
  <si>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</si>
  <si>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</si>
  <si>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</si>
  <si>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</si>
  <si>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</si>
  <si>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</si>
  <si>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</si>
  <si>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</si>
  <si>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</si>
  <si>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</si>
  <si>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</si>
  <si>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</si>
  <si>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4</t>
  </si>
  <si>
    <t>1285874546</t>
  </si>
  <si>
    <t>VV</t>
  </si>
  <si>
    <t>asfalt II.tř.</t>
  </si>
  <si>
    <t>"stoka B souběh s V2,V3 "34*0,6</t>
  </si>
  <si>
    <t>MK</t>
  </si>
  <si>
    <t>"stoka B souběh s V2,V3"351,5*0,6</t>
  </si>
  <si>
    <t>"vodovod"49,8*1,1</t>
  </si>
  <si>
    <t>vjezd štěrk</t>
  </si>
  <si>
    <t>vjezd zámkovka</t>
  </si>
  <si>
    <t>žulové kostky</t>
  </si>
  <si>
    <t>Součet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</si>
  <si>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</si>
  <si>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</si>
  <si>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CS ÚRS 2024 02</t>
  </si>
  <si>
    <t>-669490081</t>
  </si>
  <si>
    <t>Online PSC</t>
  </si>
  <si>
    <t>https://podminky.urs.cz/item/CS_URS_2024_02/113107242</t>
  </si>
  <si>
    <t>113154232</t>
  </si>
  <si>
    <t>Frézování živičného podkladu nebo krytu s naložením na dopravní prostředek plochy přes 500 do 1 000 m2 bez překážek v trase pruhu šířky přes 1 m do 2 m, tloušťky vrstvy 40 mm</t>
  </si>
  <si>
    <t>CS ÚRS 2024 01</t>
  </si>
  <si>
    <t>1168878630</t>
  </si>
  <si>
    <t>https://podminky.urs.cz/item/CS_URS_2024_01/113154232</t>
  </si>
  <si>
    <t>115101201</t>
  </si>
  <si>
    <t>Čerpání vody na dopravní výšku do 10 m s uvažovaným průměrným přítokem do 500 l/min</t>
  </si>
  <si>
    <t>hod</t>
  </si>
  <si>
    <t>-662601173</t>
  </si>
  <si>
    <t>17*4</t>
  </si>
  <si>
    <t>5</t>
  </si>
  <si>
    <t>115101301</t>
  </si>
  <si>
    <t>Pohotovost záložní čerpací soupravy pro dopravní výšku do 10 m s uvažovaným průměrným přítokem do 500 l/min</t>
  </si>
  <si>
    <t>den</t>
  </si>
  <si>
    <t>-2094828534</t>
  </si>
  <si>
    <t>6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</si>
  <si>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</si>
  <si>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</si>
  <si>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m</t>
  </si>
  <si>
    <t>-730633806</t>
  </si>
  <si>
    <t>https://podminky.urs.cz/item/CS_URS_2024_02/119001401</t>
  </si>
  <si>
    <t>"vodovod LT"(7,7*1,1)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</si>
  <si>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</si>
  <si>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</si>
  <si>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</si>
  <si>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-1251366521</t>
  </si>
  <si>
    <t>"plyn"(5,5*0,4)</t>
  </si>
  <si>
    <t>"plyn. přípojky"(6,6*1,1)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</si>
  <si>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</si>
  <si>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</si>
  <si>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</si>
  <si>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-1096848532</t>
  </si>
  <si>
    <t>"NN"(4*0,4)+(2*1,1)</t>
  </si>
  <si>
    <t>"SEK"(1*0,4)+(3*1,1)</t>
  </si>
  <si>
    <t>9</t>
  </si>
  <si>
    <t>121151113</t>
  </si>
  <si>
    <t>Sejmutí ornice strojně při souvislé ploše přes 100 do 500 m2, tl. vrstvy do 200 mm</t>
  </si>
  <si>
    <t>1867912637</t>
  </si>
  <si>
    <t>https://podminky.urs.cz/item/CS_URS_2024_02/121151113</t>
  </si>
  <si>
    <t>"stoka B souběh V2,V3"59*0,6</t>
  </si>
  <si>
    <t>"vodovod"2,6*1,1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</si>
  <si>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</si>
  <si>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</si>
  <si>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</si>
  <si>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-1118528451</t>
  </si>
  <si>
    <t>https://podminky.urs.cz/item/CS_URS_2024_02/132254206</t>
  </si>
  <si>
    <t>asfalt vjezd</t>
  </si>
  <si>
    <t>asfalt chodník</t>
  </si>
  <si>
    <t>dlažba pochozí</t>
  </si>
  <si>
    <t>"stoka B souběh s V2,V3 "34*0,6*1,9</t>
  </si>
  <si>
    <t>"stoka B souběh s V2,V3"351,5*0,6*1,9</t>
  </si>
  <si>
    <t>"vodovod"49,8*1,1*1,25</t>
  </si>
  <si>
    <t>zatravněná</t>
  </si>
  <si>
    <t>"stoka B souběh V2,V3"59*0,6*2,15</t>
  </si>
  <si>
    <t>"vodovod"2,6*1,1*1,5</t>
  </si>
  <si>
    <t>hloubení v tř.I sk.3 - 70%</t>
  </si>
  <si>
    <t>HR*0,7</t>
  </si>
  <si>
    <t>11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</si>
  <si>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</si>
  <si>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</si>
  <si>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1784740000</t>
  </si>
  <si>
    <t>https://podminky.urs.cz/item/CS_URS_2024_02/132354206</t>
  </si>
  <si>
    <t>hloubení v tř.II sk.4 - 30%</t>
  </si>
  <si>
    <t>HR*0,3</t>
  </si>
  <si>
    <t>139001101</t>
  </si>
  <si>
    <t>Příplatek k cenám hloubených vykopávek za ztížení vykopávky v blízkosti podzemního vedení nebo výbušnin pro jakoukoliv třídu horniny</t>
  </si>
  <si>
    <t>-1370635948</t>
  </si>
  <si>
    <t>"plyn"(5,5+23)*1*1,5</t>
  </si>
  <si>
    <t>"plyn. přípojky"(6,6)*1*1,5</t>
  </si>
  <si>
    <t>"NN"(6,6)*1*1,5</t>
  </si>
  <si>
    <t>"SEK"(4,4+8)*1*1,5</t>
  </si>
  <si>
    <t>"vodovod LT"(7,7)*1*1,5</t>
  </si>
  <si>
    <t>13</t>
  </si>
  <si>
    <t>151101101</t>
  </si>
  <si>
    <t>Zřízení pažení a rozepření stěn rýh pro podzemní vedení příložné pro jakoukoliv mezerovitost, hloubky do 2 m</t>
  </si>
  <si>
    <t>-1257590592</t>
  </si>
  <si>
    <t>"vodovod"49,8*1,25*2</t>
  </si>
  <si>
    <t>"vodovod"2,6*1,5*2</t>
  </si>
  <si>
    <t>14</t>
  </si>
  <si>
    <t>151101111</t>
  </si>
  <si>
    <t>Odstranění pažení a rozepření stěn rýh pro podzemní vedení s uložením materiálu na vzdálenost do 3 m od kraje výkopu příložné, hloubky do 2 m</t>
  </si>
  <si>
    <t>-1887623941</t>
  </si>
  <si>
    <t>132,3</t>
  </si>
  <si>
    <t>15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</si>
  <si>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</si>
  <si>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</si>
  <si>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2112677657</t>
  </si>
  <si>
    <t>https://podminky.urs.cz/item/CS_URS_2024_02/162451106</t>
  </si>
  <si>
    <t>(HR+zásyp-výměna)*0,7</t>
  </si>
  <si>
    <t>16</t>
  </si>
  <si>
    <t>162451126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</si>
  <si>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</si>
  <si>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1989066794</t>
  </si>
  <si>
    <t>https://podminky.urs.cz/item/CS_URS_2024_02/162451126</t>
  </si>
  <si>
    <t>(HR+zásyp-výměna)*0,3</t>
  </si>
  <si>
    <t>17</t>
  </si>
  <si>
    <t>167151111</t>
  </si>
  <si>
    <t>Nakládání, skládání a překládání neulehlého výkopku nebo sypaniny strojně nakládání, množství přes 100 m3, z hornin třídy těžitelnosti I, skupiny 1 až 3</t>
  </si>
  <si>
    <t>-714434828</t>
  </si>
  <si>
    <t>18</t>
  </si>
  <si>
    <t>167151112</t>
  </si>
  <si>
    <t>Nakládání, skládání a překládání neulehlého výkopku nebo sypaniny strojně nakládání, množství přes 100 m3, z hornin třídy těžitelnosti II, skupiny 4 a 5</t>
  </si>
  <si>
    <t>1202362201</t>
  </si>
  <si>
    <t>19</t>
  </si>
  <si>
    <t>171201211R</t>
  </si>
  <si>
    <t>Vodorovné přemístění přebytečného výkopku nebo sypaniny po suchu na obvyklém dopravním prostředku a jeho likvidace v souladu se zákonem</t>
  </si>
  <si>
    <t>t</t>
  </si>
  <si>
    <t>1069210448</t>
  </si>
  <si>
    <t>(lože+obsyp+výměna)*1,8</t>
  </si>
  <si>
    <t>20</t>
  </si>
  <si>
    <t>174151101</t>
  </si>
  <si>
    <t>Zásyp sypaninou z jakékoliv horniny strojně s uložením výkopku ve vrstvách se zhutněním jam, šachet, rýh nebo kolem objektů v těchto vykopávkách</t>
  </si>
  <si>
    <t>1368441749</t>
  </si>
  <si>
    <t>HR-lože-obsyp</t>
  </si>
  <si>
    <t>M</t>
  </si>
  <si>
    <t>58344197</t>
  </si>
  <si>
    <t>štěrkodrť frakce 0/63</t>
  </si>
  <si>
    <t>372723663</t>
  </si>
  <si>
    <t>"stoka B souběh s V2,V3"34*(0,6*(1,9-0,1-0,4))*0,75</t>
  </si>
  <si>
    <t>"stoka B souběh s V2,V3"351,5*(0,6*(1,9-0,1-0,4))*0,75</t>
  </si>
  <si>
    <t>"vodovod"49,8*1,1*(1,25-0,4)*0,75</t>
  </si>
  <si>
    <t>výměna *1,8</t>
  </si>
  <si>
    <t>22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</si>
  <si>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</si>
  <si>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</si>
  <si>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664753362</t>
  </si>
  <si>
    <t>"PE d90"36,8*1,1*0,4</t>
  </si>
  <si>
    <t>"PE d90 v souběhu"449,5*0,6*0,4</t>
  </si>
  <si>
    <t>23</t>
  </si>
  <si>
    <t>58344121</t>
  </si>
  <si>
    <t>štěrkodrť frakce 0/8</t>
  </si>
  <si>
    <t>-1083734386</t>
  </si>
  <si>
    <t>obsyp*1,8</t>
  </si>
  <si>
    <t>24</t>
  </si>
  <si>
    <t>181351103</t>
  </si>
  <si>
    <t>Rozprostření a urovnání ornice v rovině nebo ve svahu sklonu do 1:5 strojně při souvislé ploše přes 100 do 500 m2, tl. vrstvy do 200 mm</t>
  </si>
  <si>
    <t>-975819501</t>
  </si>
  <si>
    <t>https://podminky.urs.cz/item/CS_URS_2024_02/181351103</t>
  </si>
  <si>
    <t>25</t>
  </si>
  <si>
    <t>181411121</t>
  </si>
  <si>
    <t>Založení trávníku na půdě předem připravené plochy do 1000 m2 výsevem včetně utažení lučního v rovině nebo na svahu do 1:5</t>
  </si>
  <si>
    <t>473175029</t>
  </si>
  <si>
    <t>https://podminky.urs.cz/item/CS_URS_2024_01/181411121</t>
  </si>
  <si>
    <t>26</t>
  </si>
  <si>
    <t>00572470</t>
  </si>
  <si>
    <t>osivo směs travní univerzál</t>
  </si>
  <si>
    <t>kg</t>
  </si>
  <si>
    <t>1862250768</t>
  </si>
  <si>
    <t>ornice*0,025</t>
  </si>
  <si>
    <t>Zakládání</t>
  </si>
  <si>
    <t>27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</si>
  <si>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</si>
  <si>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</si>
  <si>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-142626608</t>
  </si>
  <si>
    <t>https://podminky.urs.cz/item/CS_URS_2024_01/212751103</t>
  </si>
  <si>
    <t>222,2+41,9</t>
  </si>
  <si>
    <t>Svislé a kompletní konstrukce</t>
  </si>
  <si>
    <t>Vodorovné konstrukce</t>
  </si>
  <si>
    <t>28</t>
  </si>
  <si>
    <t>451573111</t>
  </si>
  <si>
    <t>Lože pod potrubí, stoky a drobné objekty v otevřeném výkopu z písku a štěrkopísku do 63 mm</t>
  </si>
  <si>
    <t>-423020794</t>
  </si>
  <si>
    <t>"vodovod"41,9*1,1*0,1</t>
  </si>
  <si>
    <t>"souběh V+K"449,5*0,6*0,1</t>
  </si>
  <si>
    <t>Komunikace pozemní</t>
  </si>
  <si>
    <t>29</t>
  </si>
  <si>
    <t>564861111</t>
  </si>
  <si>
    <t>Podklad ze štěrkodrti ŠD s rozprostřením a zhutněním plochy přes 100 m2, po zhutnění tl. 200 mm</t>
  </si>
  <si>
    <t>192078290</t>
  </si>
  <si>
    <t>MKASF+chodasf</t>
  </si>
  <si>
    <t>30</t>
  </si>
  <si>
    <t>564861112</t>
  </si>
  <si>
    <t>Podklad ze štěrkodrti ŠD s rozprostřením a zhutněním plochy přes 100 m2, po zhutnění tl. 210 mm</t>
  </si>
  <si>
    <t>1881352581</t>
  </si>
  <si>
    <t>https://podminky.urs.cz/item/CS_URS_2024_02/564861112</t>
  </si>
  <si>
    <t>MKASF+CHODASF</t>
  </si>
  <si>
    <t>31</t>
  </si>
  <si>
    <t>564871116</t>
  </si>
  <si>
    <t>Podklad ze štěrkodrti ŠD s rozprostřením a zhutněním plochy přes 100 m2, po zhutnění tl. 300 mm</t>
  </si>
  <si>
    <t>-2040519256</t>
  </si>
  <si>
    <t>https://podminky.urs.cz/item/CS_URS_2024_02/564871116</t>
  </si>
  <si>
    <t>32</t>
  </si>
  <si>
    <t>565176103</t>
  </si>
  <si>
    <t>Asfaltový beton vrstva podkladní ACP 22 (obalované kamenivo hrubozrnné - OKH) s rozprostřením a zhutněním v pruhu šířky do 1,5 m, po zhutnění tl. 120 mm</t>
  </si>
  <si>
    <t>-407891722</t>
  </si>
  <si>
    <t>https://podminky.urs.cz/item/CS_URS_2024_02/565176103</t>
  </si>
  <si>
    <t>33</t>
  </si>
  <si>
    <t>572341111</t>
  </si>
  <si>
    <t>Vyspravení krytu komunikací po překopech inženýrských sítí plochy přes 15 m2 asfaltovým betonem ACO (AB), po zhutnění tl. přes 30 do 50 mm</t>
  </si>
  <si>
    <t>-62176062</t>
  </si>
  <si>
    <t>https://podminky.urs.cz/item/CS_URS_2024_02/572341111</t>
  </si>
  <si>
    <t>34</t>
  </si>
  <si>
    <t>573231106</t>
  </si>
  <si>
    <t>Postřik spojovací PS bez posypu kamenivem ze silniční emulze, v množství 0,30 kg/m2</t>
  </si>
  <si>
    <t>764727310</t>
  </si>
  <si>
    <t>https://podminky.urs.cz/item/CS_URS_2024_01/573231106</t>
  </si>
  <si>
    <t>35</t>
  </si>
  <si>
    <t>577134131</t>
  </si>
  <si>
    <t>Asfaltový beton vrstva obrusná ACO 11 (ABS) s rozprostřením a se zhutněním z modifikovaného asfaltu v pruhu šířky přes do 1,5 do 3 m, po zhutnění tl. 40 mm</t>
  </si>
  <si>
    <t>1327086684</t>
  </si>
  <si>
    <t>https://podminky.urs.cz/item/CS_URS_2024_02/577134131</t>
  </si>
  <si>
    <t>36</t>
  </si>
  <si>
    <t>577165112</t>
  </si>
  <si>
    <t>Asfaltový beton vrstva ložní ACL 16 (ABH) s rozprostřením a zhutněním z nemodifikovaného asfaltu v pruhu šířky do 3 m, po zhutnění tl. 70 mm</t>
  </si>
  <si>
    <t>-1756057718</t>
  </si>
  <si>
    <t>https://podminky.urs.cz/item/CS_URS_2024_02/577165112</t>
  </si>
  <si>
    <t>Trubní vedení</t>
  </si>
  <si>
    <t>37</t>
  </si>
  <si>
    <t>850311811</t>
  </si>
  <si>
    <t>Bourání stávajícího potrubí z trub litinových hrdlových nebo přírubových v otevřeném výkopu DN do 150</t>
  </si>
  <si>
    <t>-1026482371</t>
  </si>
  <si>
    <t>https://podminky.urs.cz/item/CS_URS_2024_02/850311811</t>
  </si>
  <si>
    <t>"DN25"0</t>
  </si>
  <si>
    <t>"DN80"25</t>
  </si>
  <si>
    <t>"DN60"17</t>
  </si>
  <si>
    <t>38</t>
  </si>
  <si>
    <t>857212122</t>
  </si>
  <si>
    <t>Montáž litinových tvarovek na potrubí litinovém tlakovém jednoosých na potrubí z trub přírubových v otevřeném výkopu, kanálu nebo v šachtě DN 50</t>
  </si>
  <si>
    <t>kus</t>
  </si>
  <si>
    <t>1789528263</t>
  </si>
  <si>
    <t>https://podminky.urs.cz/item/CS_URS_2024_02/857212122</t>
  </si>
  <si>
    <t>39</t>
  </si>
  <si>
    <t>HWL.799405000016</t>
  </si>
  <si>
    <t>SPOJKA JIŠTĚNÁ PROTI POSUNU - S PŘÍRUBOU 50 (56-71)</t>
  </si>
  <si>
    <t>-1712035059</t>
  </si>
  <si>
    <t>40</t>
  </si>
  <si>
    <t>857241131</t>
  </si>
  <si>
    <t>Montáž litinových tvarovek na potrubí litinovém tlakovém jednoosých na potrubí z trub hrdlových v otevřeném výkopu, kanálu nebo v šachtě s integrovaným těsněním DN 80</t>
  </si>
  <si>
    <t>738904927</t>
  </si>
  <si>
    <t>https://podminky.urs.cz/item/CS_URS_2024_02/857241131</t>
  </si>
  <si>
    <t>41</t>
  </si>
  <si>
    <t>HWL.797408000016</t>
  </si>
  <si>
    <t xml:space="preserve">SPOJKA JIŠTĚNÁ PROTI POSUNU  - SPOJKA 80 (85-105)</t>
  </si>
  <si>
    <t>14351077</t>
  </si>
  <si>
    <t>42</t>
  </si>
  <si>
    <t>HWL.797408006516</t>
  </si>
  <si>
    <t xml:space="preserve">SPOJKA JIŠTĚNÁ PROTI POSUNU  - SPOJKA REDUKOVANÁ 80/65 (85-105/71-88)</t>
  </si>
  <si>
    <t>1776251997</t>
  </si>
  <si>
    <t>43</t>
  </si>
  <si>
    <t>857242122</t>
  </si>
  <si>
    <t>Montáž litinových tvarovek na potrubí litinovém tlakovém jednoosých na potrubí z trub přírubových v otevřeném výkopu, kanálu nebo v šachtě DN 80</t>
  </si>
  <si>
    <t>1158721325</t>
  </si>
  <si>
    <t>https://podminky.urs.cz/item/CS_URS_2024_01/857242122</t>
  </si>
  <si>
    <t>44</t>
  </si>
  <si>
    <t>HWL.850008025016</t>
  </si>
  <si>
    <t>TVAROVKA FF KUS 80/250</t>
  </si>
  <si>
    <t>-523373687</t>
  </si>
  <si>
    <t>45</t>
  </si>
  <si>
    <t>HWL.505008020016</t>
  </si>
  <si>
    <t>KOLENO PATNÍ PŘÍRUBOVÉ DLOUHÉ 80</t>
  </si>
  <si>
    <t>103403301</t>
  </si>
  <si>
    <t>46</t>
  </si>
  <si>
    <t>HWL.799408000016</t>
  </si>
  <si>
    <t xml:space="preserve">SPOJKA JIŠTĚNÁ PROTI POSUNU  - S PŘÍRUBOU 80 (85-105)</t>
  </si>
  <si>
    <t>-406216460</t>
  </si>
  <si>
    <t>47</t>
  </si>
  <si>
    <t>HWL.855008005016</t>
  </si>
  <si>
    <t>TVAROVKA REDUKČNÍ FFR 80-50</t>
  </si>
  <si>
    <t>1919552678</t>
  </si>
  <si>
    <t>48</t>
  </si>
  <si>
    <t>857244122</t>
  </si>
  <si>
    <t>Montáž litinových tvarovek na potrubí litinovém tlakovém odbočných na potrubí z trub přírubových v otevřeném výkopu, kanálu nebo v šachtě DN 80</t>
  </si>
  <si>
    <t>-1975905282</t>
  </si>
  <si>
    <t>https://podminky.urs.cz/item/CS_URS_2024_02/857244122</t>
  </si>
  <si>
    <t>49</t>
  </si>
  <si>
    <t>HWL.851008008016</t>
  </si>
  <si>
    <t>TVAROVKA T KUS 80-80</t>
  </si>
  <si>
    <t>1457301998</t>
  </si>
  <si>
    <t>50</t>
  </si>
  <si>
    <t>857262122</t>
  </si>
  <si>
    <t>Montáž litinových tvarovek na potrubí litinovém tlakovém jednoosých na potrubí z trub přírubových v otevřeném výkopu, kanálu nebo v šachtě DN 100</t>
  </si>
  <si>
    <t>1993609304</t>
  </si>
  <si>
    <t>https://podminky.urs.cz/item/CS_URS_2024_02/857262122</t>
  </si>
  <si>
    <t>51</t>
  </si>
  <si>
    <t>HWL.799410000016</t>
  </si>
  <si>
    <t xml:space="preserve">SPOJKA JIŠTĚNÁ PROTI POSUNU  - S PŘÍRUBOU 100 (104-132)</t>
  </si>
  <si>
    <t>357617641</t>
  </si>
  <si>
    <t>52</t>
  </si>
  <si>
    <t>HWL.855010008016</t>
  </si>
  <si>
    <t>TVAROVKA REDUKČNÍ FFR 100-80</t>
  </si>
  <si>
    <t>-1985997262</t>
  </si>
  <si>
    <t>53</t>
  </si>
  <si>
    <t>857352122</t>
  </si>
  <si>
    <t>Montáž litinových tvarovek na potrubí litinovém tlakovém jednoosých na potrubí z trub přírubových v otevřeném výkopu, kanálu nebo v šachtě DN 200</t>
  </si>
  <si>
    <t>-287905187</t>
  </si>
  <si>
    <t>https://podminky.urs.cz/item/CS_URS_2024_02/857352122</t>
  </si>
  <si>
    <t>54</t>
  </si>
  <si>
    <t>HWL.799420000010</t>
  </si>
  <si>
    <t xml:space="preserve">SPOJKA JIŠTĚNÁ PROTI POSUNU  - S PŘÍRUBOU 200 (198-230)</t>
  </si>
  <si>
    <t>-1882253802</t>
  </si>
  <si>
    <t>55</t>
  </si>
  <si>
    <t>857354122</t>
  </si>
  <si>
    <t>Montáž litinových tvarovek na potrubí litinovém tlakovém odbočných na potrubí z trub přírubových v otevřeném výkopu, kanálu nebo v šachtě DN 200</t>
  </si>
  <si>
    <t>-1477258633</t>
  </si>
  <si>
    <t>https://podminky.urs.cz/item/CS_URS_2024_02/857354122</t>
  </si>
  <si>
    <t>56</t>
  </si>
  <si>
    <t>HWL.851020008010</t>
  </si>
  <si>
    <t>TVAROVKA T KUS 200-80</t>
  </si>
  <si>
    <t>1488331219</t>
  </si>
  <si>
    <t>57</t>
  </si>
  <si>
    <t>871241211</t>
  </si>
  <si>
    <t>Montáž vodovodního potrubí z polyetylenu PE100 RC v otevřeném výkopu svařovaných elektrotvarovkou SDR 11/PN16 d 90 x 8,2 mm</t>
  </si>
  <si>
    <t>1738570547</t>
  </si>
  <si>
    <t>https://podminky.urs.cz/item/CS_URS_2024_01/871241211</t>
  </si>
  <si>
    <t>486,3+4</t>
  </si>
  <si>
    <t>58</t>
  </si>
  <si>
    <t>28613556</t>
  </si>
  <si>
    <t>potrubí vodovodní dvouvrstvé PE100 RC SDR11 90x8,2mm</t>
  </si>
  <si>
    <t>1211307063</t>
  </si>
  <si>
    <t>490,3*1,015</t>
  </si>
  <si>
    <t>59</t>
  </si>
  <si>
    <t>871251811</t>
  </si>
  <si>
    <t>Bourání stávajícího potrubí z polyetylenu v otevřeném výkopu D přes 50 do 90 mm</t>
  </si>
  <si>
    <t>2137249515</t>
  </si>
  <si>
    <t>https://podminky.urs.cz/item/CS_URS_2024_02/871251811</t>
  </si>
  <si>
    <t>60</t>
  </si>
  <si>
    <t>877241101</t>
  </si>
  <si>
    <t>Montáž tvarovek na vodovodním plastovém potrubí z polyetylenu PE 100 elektrotvarovek SDR 11/PN16 spojek, oblouků nebo redukcí d 90</t>
  </si>
  <si>
    <t>-1443963554</t>
  </si>
  <si>
    <t>https://podminky.urs.cz/item/CS_URS_2024_01/877241101</t>
  </si>
  <si>
    <t>61</t>
  </si>
  <si>
    <t>28615974</t>
  </si>
  <si>
    <t>elektrospojka SDR11 PE 100 PN16 D 90mm</t>
  </si>
  <si>
    <t>381656862</t>
  </si>
  <si>
    <t>62</t>
  </si>
  <si>
    <t>28614977R</t>
  </si>
  <si>
    <t>elektroredukce PE 100 PN16 D 90-50mm</t>
  </si>
  <si>
    <t>1520516709</t>
  </si>
  <si>
    <t>63</t>
  </si>
  <si>
    <t>28653135</t>
  </si>
  <si>
    <t>nákružek lemový PE 100 SDR11 90mm</t>
  </si>
  <si>
    <t>-885513025</t>
  </si>
  <si>
    <t>64</t>
  </si>
  <si>
    <t>WVN.FF700213W</t>
  </si>
  <si>
    <t>Příruba PP/ocel PN10/16 90 DN80</t>
  </si>
  <si>
    <t>1213395437</t>
  </si>
  <si>
    <t>65</t>
  </si>
  <si>
    <t>877241110</t>
  </si>
  <si>
    <t>Montáž tvarovek na vodovodním plastovém potrubí z polyetylenu PE 100 elektrotvarovek SDR 11/PN16 kolen 45° d 90</t>
  </si>
  <si>
    <t>1543834381</t>
  </si>
  <si>
    <t>https://podminky.urs.cz/item/CS_URS_2024_02/877241110</t>
  </si>
  <si>
    <t>66</t>
  </si>
  <si>
    <t>28614948</t>
  </si>
  <si>
    <t>elektrokoleno 45° PE 100 PN16 D 90mm</t>
  </si>
  <si>
    <t>-756449123</t>
  </si>
  <si>
    <t>67</t>
  </si>
  <si>
    <t>877241110R</t>
  </si>
  <si>
    <t>-1864722164</t>
  </si>
  <si>
    <t>68</t>
  </si>
  <si>
    <t>28614948R</t>
  </si>
  <si>
    <t>-823812705</t>
  </si>
  <si>
    <t>69</t>
  </si>
  <si>
    <t>877241112</t>
  </si>
  <si>
    <t>Montáž tvarovek na vodovodním plastovém potrubí z polyetylenu PE 100 elektrotvarovek SDR 11/PN16 kolen 90° d 90</t>
  </si>
  <si>
    <t>-263023073</t>
  </si>
  <si>
    <t>https://podminky.urs.cz/item/CS_URS_2024_02/877241112</t>
  </si>
  <si>
    <t>70</t>
  </si>
  <si>
    <t>28653060</t>
  </si>
  <si>
    <t>elektrokoleno 90° PE 100 D 90mm</t>
  </si>
  <si>
    <t>1018425371</t>
  </si>
  <si>
    <t>71</t>
  </si>
  <si>
    <t>877241113</t>
  </si>
  <si>
    <t>Montáž tvarovek na vodovodním plastovém potrubí z polyetylenu PE 100 elektrotvarovek SDR 11/PN16 T-kusů d 90</t>
  </si>
  <si>
    <t>-157509567</t>
  </si>
  <si>
    <t>https://podminky.urs.cz/item/CS_URS_2024_02/877241113</t>
  </si>
  <si>
    <t>72</t>
  </si>
  <si>
    <t>28614960</t>
  </si>
  <si>
    <t>elektrotvarovka T-kus rovnoramenný PE 100 PN16 D 90mm</t>
  </si>
  <si>
    <t>-1362866525</t>
  </si>
  <si>
    <t>73</t>
  </si>
  <si>
    <t>877241201</t>
  </si>
  <si>
    <t>Montáž tvarovek na vodovodním plastovém potrubí z polyetylenu PE 100 svařovaných na tupo SDR 11/PN16 oblouků nebo redukcí d 90</t>
  </si>
  <si>
    <t>-2147187905</t>
  </si>
  <si>
    <t>https://podminky.urs.cz/item/CS_URS_2024_02/877241201</t>
  </si>
  <si>
    <t>74</t>
  </si>
  <si>
    <t>WVN.FFD91013W</t>
  </si>
  <si>
    <t>Oblouk 11° PE100 RC SDR11 90</t>
  </si>
  <si>
    <t>-68732499</t>
  </si>
  <si>
    <t>75</t>
  </si>
  <si>
    <t>891189951</t>
  </si>
  <si>
    <t>Montáž opravných armatur na potrubí z trub litinových, ocelových nebo plastických hmot potrubních spojek hrdlo/příruba DN 40</t>
  </si>
  <si>
    <t>-1428779430</t>
  </si>
  <si>
    <t>https://podminky.urs.cz/item/CS_URS_2024_02/891189951</t>
  </si>
  <si>
    <t>76</t>
  </si>
  <si>
    <t>HWL.797404000016</t>
  </si>
  <si>
    <t xml:space="preserve">SPOJKA JIŠTĚNÁ PROTI POSUNU  - SPOJKA 40 (46-58)</t>
  </si>
  <si>
    <t>919747246</t>
  </si>
  <si>
    <t>77</t>
  </si>
  <si>
    <t>891241112</t>
  </si>
  <si>
    <t>Montáž vodovodních armatur na potrubí šoupátek nebo klapek uzavíracích v otevřeném výkopu nebo v šachtách s osazením zemní soupravy (bez poklopů) DN 80</t>
  </si>
  <si>
    <t>-94948605</t>
  </si>
  <si>
    <t>https://podminky.urs.cz/item/CS_URS_2024_01/891241112</t>
  </si>
  <si>
    <t>78</t>
  </si>
  <si>
    <t>HWL.400108000016</t>
  </si>
  <si>
    <t>ŠOUPĚ PŘÍRUBOVÉ KRÁTKÉ E1 CZ 80</t>
  </si>
  <si>
    <t>431051382</t>
  </si>
  <si>
    <t>79</t>
  </si>
  <si>
    <t>HWL.950108000003</t>
  </si>
  <si>
    <t>SOUPRAVA ZEMNÍ TELESKOPICKÁ E1/A-1,3 -1,8 65-80 E1/80 A (1,3-1,8m)</t>
  </si>
  <si>
    <t>-2053583987</t>
  </si>
  <si>
    <t>80</t>
  </si>
  <si>
    <t>55288300PS80</t>
  </si>
  <si>
    <t>přírubový spoj DN 80 - nerez 8xM16/60, šroub, matka, těsnění</t>
  </si>
  <si>
    <t>-340873460</t>
  </si>
  <si>
    <t>81</t>
  </si>
  <si>
    <t>891247112</t>
  </si>
  <si>
    <t>Montáž vodovodních armatur na potrubí hydrantů podzemních (bez osazení poklopů) DN 80</t>
  </si>
  <si>
    <t>-32648081</t>
  </si>
  <si>
    <t>https://podminky.urs.cz/item/CS_URS_2024_02/891247112</t>
  </si>
  <si>
    <t>82</t>
  </si>
  <si>
    <t>HWL.K24008012516</t>
  </si>
  <si>
    <t>HYDRANT DUO PODZEMNÍ 80/1,25 m</t>
  </si>
  <si>
    <t>432847034</t>
  </si>
  <si>
    <t>83</t>
  </si>
  <si>
    <t>891247212</t>
  </si>
  <si>
    <t>Montáž vodovodních armatur na potrubí hydrantů nadzemních DN 80</t>
  </si>
  <si>
    <t>-94292850</t>
  </si>
  <si>
    <t>https://podminky.urs.cz/item/CS_URS_2024_02/891247212</t>
  </si>
  <si>
    <t>84</t>
  </si>
  <si>
    <t>HWL.K23008012516</t>
  </si>
  <si>
    <t>HYDRANT DUO NADZEMNÍ OBJEZDOVÝ 2B 80/1,25 m</t>
  </si>
  <si>
    <t>-1546325224</t>
  </si>
  <si>
    <t>85</t>
  </si>
  <si>
    <t>891261112</t>
  </si>
  <si>
    <t>Montáž vodovodních armatur na potrubí šoupátek nebo klapek uzavíracích v otevřeném výkopu nebo v šachtách s osazením zemní soupravy (bez poklopů) DN 100</t>
  </si>
  <si>
    <t>-1119440860</t>
  </si>
  <si>
    <t>https://podminky.urs.cz/item/CS_URS_2024_02/891261112</t>
  </si>
  <si>
    <t>86</t>
  </si>
  <si>
    <t>HWL.400110000016</t>
  </si>
  <si>
    <t>ŠOUPĚ PŘÍRUBOVÉ KRÁTKÉ E1 CZ 100</t>
  </si>
  <si>
    <t>1437530451</t>
  </si>
  <si>
    <t>87</t>
  </si>
  <si>
    <t>HWL.950110000003</t>
  </si>
  <si>
    <t>SOUPRAVA ZEMNÍ TELESKOPICKÁ E1/A-1,3 -1,8 100 (1,3-1,8m)</t>
  </si>
  <si>
    <t>-1525158267</t>
  </si>
  <si>
    <t>88</t>
  </si>
  <si>
    <t>55288300PS100</t>
  </si>
  <si>
    <t>přírubový spoj DN 100 - nerez 8xM16/60, šroub, matka, těsnění</t>
  </si>
  <si>
    <t>-2087608287</t>
  </si>
  <si>
    <t>89</t>
  </si>
  <si>
    <t>55288300PS200</t>
  </si>
  <si>
    <t>přírubový spoj DN 200 - nerez 8xM16/60, šroub, matka, těsnění</t>
  </si>
  <si>
    <t>2059863987</t>
  </si>
  <si>
    <t>90</t>
  </si>
  <si>
    <t>892241111</t>
  </si>
  <si>
    <t>Tlakové zkoušky vodou na potrubí DN do 80</t>
  </si>
  <si>
    <t>-1696876631</t>
  </si>
  <si>
    <t>486,3</t>
  </si>
  <si>
    <t>91</t>
  </si>
  <si>
    <t>892273122</t>
  </si>
  <si>
    <t>Proplach a dezinfekce vodovodního potrubí DN od 80 do 125</t>
  </si>
  <si>
    <t>622218236</t>
  </si>
  <si>
    <t>https://podminky.urs.cz/item/CS_URS_2024_01/892273122</t>
  </si>
  <si>
    <t>92</t>
  </si>
  <si>
    <t>899401112</t>
  </si>
  <si>
    <t>Osazení poklopů litinových šoupátkových</t>
  </si>
  <si>
    <t>952171595</t>
  </si>
  <si>
    <t>93</t>
  </si>
  <si>
    <t>HWL.1750KASI0000R</t>
  </si>
  <si>
    <t xml:space="preserve">LITINOVÝ POKLOP ULIČNÍ SAMONIVELAČNÍ ŠOUPÁTKOVÝ </t>
  </si>
  <si>
    <t>416311438</t>
  </si>
  <si>
    <t>94</t>
  </si>
  <si>
    <t>899401113</t>
  </si>
  <si>
    <t>Osazení poklopů uličních s pevným rámem litinových hydrantových</t>
  </si>
  <si>
    <t>-304495959</t>
  </si>
  <si>
    <t>https://podminky.urs.cz/item/CS_URS_2024_02/899401113</t>
  </si>
  <si>
    <t>95</t>
  </si>
  <si>
    <t>HWL.1950KASI0000</t>
  </si>
  <si>
    <t xml:space="preserve">POKLOP ULIČNÍ SAMONIVELAČNÍ HYDRANTOVÝ S LOGEM  HYDRANT</t>
  </si>
  <si>
    <t>-768353325</t>
  </si>
  <si>
    <t>96</t>
  </si>
  <si>
    <t>899721111</t>
  </si>
  <si>
    <t>Signalizační vodič na potrubí DN do 150 mm</t>
  </si>
  <si>
    <t>-1681037740</t>
  </si>
  <si>
    <t>97</t>
  </si>
  <si>
    <t>899722113</t>
  </si>
  <si>
    <t>Krytí potrubí z plastů výstražnou fólií z PVC šířky 34 cm</t>
  </si>
  <si>
    <t>-1405306648</t>
  </si>
  <si>
    <t>98</t>
  </si>
  <si>
    <t>X.5.ATYP</t>
  </si>
  <si>
    <t>Zřízení provizorního vodovodu z PEHD d 90 s propojením na stávající přípojky vč. montáže a dodávky potrubí a tvarovek, proplach, desinfekce, následná demontáž</t>
  </si>
  <si>
    <t>kpl</t>
  </si>
  <si>
    <t>1804102827</t>
  </si>
  <si>
    <t>99</t>
  </si>
  <si>
    <t>X.6.ATYP</t>
  </si>
  <si>
    <t>Naložení, odvoz a likvidace vybouraného potrubí plastového</t>
  </si>
  <si>
    <t>302861393</t>
  </si>
  <si>
    <t>100</t>
  </si>
  <si>
    <t>X.8.ATYP</t>
  </si>
  <si>
    <t>Naložení, odvoz a likvidace vybouraného potrubí litinového</t>
  </si>
  <si>
    <t>-1353944570</t>
  </si>
  <si>
    <t>Ostatní konstrukce a práce, bourání</t>
  </si>
  <si>
    <t>Doplňující konstrukce a práce pozemních komunikací, letišť a ploch</t>
  </si>
  <si>
    <t>101</t>
  </si>
  <si>
    <t>919735112</t>
  </si>
  <si>
    <t>Řezání stávajícího živičného krytu nebo podkladu hloubky přes 50 do 100 mm</t>
  </si>
  <si>
    <t>-441620042</t>
  </si>
  <si>
    <t>(34+200,65)*2</t>
  </si>
  <si>
    <t>997</t>
  </si>
  <si>
    <t>Přesun sutě</t>
  </si>
  <si>
    <t>102</t>
  </si>
  <si>
    <t>997221561</t>
  </si>
  <si>
    <t>Vodorovná doprava suti bez naložení, ale se složením a s hrubým urovnáním z kusových materiálů, na vzdálenost do 1 km</t>
  </si>
  <si>
    <t>-175561762</t>
  </si>
  <si>
    <t>asfaltové povrchy</t>
  </si>
  <si>
    <t>265,68*0,1*2,2</t>
  </si>
  <si>
    <t>podkladní vrstvy</t>
  </si>
  <si>
    <t>265,68*0,35*1,8</t>
  </si>
  <si>
    <t>103</t>
  </si>
  <si>
    <t>997221569</t>
  </si>
  <si>
    <t>Vodorovná doprava suti bez naložení, ale se složením a s hrubým urovnáním Příplatek k ceně za každý další i započatý 1 km přes 1 km</t>
  </si>
  <si>
    <t>1477075483</t>
  </si>
  <si>
    <t>225,828*17</t>
  </si>
  <si>
    <t>104</t>
  </si>
  <si>
    <t>997221611</t>
  </si>
  <si>
    <t>Nakládání na dopravní prostředky pro vodorovnou dopravu suti</t>
  </si>
  <si>
    <t>142243006</t>
  </si>
  <si>
    <t>225,828</t>
  </si>
  <si>
    <t>105</t>
  </si>
  <si>
    <t>997221875</t>
  </si>
  <si>
    <t>Poplatek za uložení stavebního odpadu na recyklační skládce (skládkovné) asfaltového bez obsahu dehtu zatříděného do Katalogu odpadů pod kódem 17 03 02</t>
  </si>
  <si>
    <t>463112635</t>
  </si>
  <si>
    <t>998</t>
  </si>
  <si>
    <t>Přesun hmot</t>
  </si>
  <si>
    <t>106</t>
  </si>
  <si>
    <t>998225111</t>
  </si>
  <si>
    <t>Přesun hmot pro komunikace s krytem z kameniva, monolitickým betonovým nebo živičným dopravní vzdálenost do 200 m jakékoliv délky objektu</t>
  </si>
  <si>
    <t>-1247817018</t>
  </si>
  <si>
    <t>107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</si>
  <si>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</si>
  <si>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</si>
  <si>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-1282513798</t>
  </si>
  <si>
    <t>https://podminky.urs.cz/item/CS_URS_2024_01/998276101</t>
  </si>
  <si>
    <t>žulko</t>
  </si>
  <si>
    <t>27,6</t>
  </si>
  <si>
    <t>396,74</t>
  </si>
  <si>
    <t>945,256</t>
  </si>
  <si>
    <t>615,928</t>
  </si>
  <si>
    <t>358,754</t>
  </si>
  <si>
    <t>48,97</t>
  </si>
  <si>
    <t>SO 02 - kanalizace</t>
  </si>
  <si>
    <t>280,358</t>
  </si>
  <si>
    <t>45,6</t>
  </si>
  <si>
    <t>113106451</t>
  </si>
  <si>
    <t>Rozebrání dlažeb a dílců při překopech inženýrských sítí s přemístěním hmot na skládku na vzdálenost do 3 m nebo s naložením na dopravní prostředek strojně plochy jednotlivě přes 15 m2 vozovek a ploch, s jakoukoliv výplní spár z velkých kostek s ložem z kameniva těženého</t>
  </si>
  <si>
    <t>1732585840</t>
  </si>
  <si>
    <t>https://podminky.urs.cz/item/CS_URS_2024_02/113106451</t>
  </si>
  <si>
    <t>"stoka B souběh s V2,V3"13,8*2</t>
  </si>
  <si>
    <t>1683283881</t>
  </si>
  <si>
    <t>"stoka B souběh s V2,V3 "34*1</t>
  </si>
  <si>
    <t>"stoka B souběh s V2,V3"351,5*1</t>
  </si>
  <si>
    <t>"kanalizace"37,7*1,2</t>
  </si>
  <si>
    <t>-133052136</t>
  </si>
  <si>
    <t>1760186759</t>
  </si>
  <si>
    <t>115001105</t>
  </si>
  <si>
    <t>Převedení vody potrubím průměru DN přes 300 do 600</t>
  </si>
  <si>
    <t>1099440575</t>
  </si>
  <si>
    <t>https://podminky.urs.cz/item/CS_URS_2024_02/115001105</t>
  </si>
  <si>
    <t>412183390</t>
  </si>
  <si>
    <t>16*4</t>
  </si>
  <si>
    <t>1365413338</t>
  </si>
  <si>
    <t>-701161485</t>
  </si>
  <si>
    <t>"vodovod LT"(13*1,2)</t>
  </si>
  <si>
    <t>-880967057</t>
  </si>
  <si>
    <t>"plyn"(6*1,2)</t>
  </si>
  <si>
    <t>"plyn. přípojky"(6*1,2)</t>
  </si>
  <si>
    <t>1416032057</t>
  </si>
  <si>
    <t>"NN"(5*1,2)</t>
  </si>
  <si>
    <t>"SEK"(5*1,2)</t>
  </si>
  <si>
    <t>1507051944</t>
  </si>
  <si>
    <t>"stoka B souběh V2,V3"59*1</t>
  </si>
  <si>
    <t>-2105263298</t>
  </si>
  <si>
    <t>"stoka B souběh s V2,V3 "34*1*1,9</t>
  </si>
  <si>
    <t>"stoka B souběh s V2,V3"351,5*1*1,9</t>
  </si>
  <si>
    <t>"kanalizace"37,7*1,2*1,9</t>
  </si>
  <si>
    <t>"stoka B souběh V2,V3"59*1*2,15</t>
  </si>
  <si>
    <t>361995216</t>
  </si>
  <si>
    <t>-1834542309</t>
  </si>
  <si>
    <t>"plyn"10*1*1,5</t>
  </si>
  <si>
    <t>"plyn. přípojky"6*1*1,5</t>
  </si>
  <si>
    <t>"NN"5*1*1,5</t>
  </si>
  <si>
    <t>"SEK"5*1*1,5</t>
  </si>
  <si>
    <t>"vodovod LT"(13+12)*1*1,5</t>
  </si>
  <si>
    <t>151101102</t>
  </si>
  <si>
    <t>Zřízení pažení a rozepření stěn rýh pro podzemní vedení příložné pro jakoukoliv mezerovitost, hloubky přes 2 do 4 m</t>
  </si>
  <si>
    <t>1792596334</t>
  </si>
  <si>
    <t>https://podminky.urs.cz/item/CS_URS_2024_02/151101102</t>
  </si>
  <si>
    <t>"stoka B souběh s V2,V3 "34*1,9*2</t>
  </si>
  <si>
    <t>"stoka B souběh s V2,V3"351,5*1,9*2</t>
  </si>
  <si>
    <t>"kanalizace"37,7*1,9*2</t>
  </si>
  <si>
    <t>"stoka B souběh V2,V3"59*2,15*2</t>
  </si>
  <si>
    <t>151101112</t>
  </si>
  <si>
    <t>Odstranění pažení a rozepření stěn rýh pro podzemní vedení s uložením materiálu na vzdálenost do 3 m od kraje výkopu příložné, hloubky přes 2 do 4 m</t>
  </si>
  <si>
    <t>253838014</t>
  </si>
  <si>
    <t>https://podminky.urs.cz/item/CS_URS_2024_02/151101112</t>
  </si>
  <si>
    <t>1861,86</t>
  </si>
  <si>
    <t>66331769</t>
  </si>
  <si>
    <t>-782258245</t>
  </si>
  <si>
    <t>-1196242075</t>
  </si>
  <si>
    <t>992154153</t>
  </si>
  <si>
    <t>89557482</t>
  </si>
  <si>
    <t>-1187285384</t>
  </si>
  <si>
    <t>1744270433</t>
  </si>
  <si>
    <t>"stoka B souběh s V2,V3 "34*(1*(1,9-0,1-0,7))*0,75</t>
  </si>
  <si>
    <t>"stoka B souběh s V2,V3"351,5*(1*(1,9-0,1-0,7))*0,75</t>
  </si>
  <si>
    <t>"kanalizace"37,7*1,2*(1,9-0,7)*0,75</t>
  </si>
  <si>
    <t>-98877585</t>
  </si>
  <si>
    <t>"PVC DN300"39*1,2*0,6</t>
  </si>
  <si>
    <t>"PVC DN400 v souběhu"444*1*0,7</t>
  </si>
  <si>
    <t>"-V potrubí"-(3,14*0,15*0,15*39)-(3,14*0,2*0,2*444)</t>
  </si>
  <si>
    <t>-414607681</t>
  </si>
  <si>
    <t>2002009770</t>
  </si>
  <si>
    <t>1165843023</t>
  </si>
  <si>
    <t>-938876475</t>
  </si>
  <si>
    <t>1652911570</t>
  </si>
  <si>
    <t>222,2</t>
  </si>
  <si>
    <t>359901211</t>
  </si>
  <si>
    <t>Monitoring stok (kamerový systém) jakékoli výšky nová kanalizace</t>
  </si>
  <si>
    <t>414929341</t>
  </si>
  <si>
    <t>https://podminky.urs.cz/item/CS_URS_2024_01/359901211</t>
  </si>
  <si>
    <t>444+39</t>
  </si>
  <si>
    <t>-320820477</t>
  </si>
  <si>
    <t>"kanalizace"33,5*1,2*0,1</t>
  </si>
  <si>
    <t>"souběh V+K"449,5*1*0,1</t>
  </si>
  <si>
    <t>452112112</t>
  </si>
  <si>
    <t>Osazení betonových dílců prstenců nebo rámů pod poklopy a mříže, výšky do 100 mm</t>
  </si>
  <si>
    <t>-17694083</t>
  </si>
  <si>
    <t>https://podminky.urs.cz/item/CS_URS_2024_01/452112112</t>
  </si>
  <si>
    <t>59224184</t>
  </si>
  <si>
    <t>prstenec šachtový vyrovnávací betonový 625x120x40mm</t>
  </si>
  <si>
    <t>996501846</t>
  </si>
  <si>
    <t>59224185</t>
  </si>
  <si>
    <t>prstenec šachtový vyrovnávací betonový 625x120x60mm</t>
  </si>
  <si>
    <t>-392235141</t>
  </si>
  <si>
    <t>59224176</t>
  </si>
  <si>
    <t>prstenec šachtový vyrovnávací betonový 625x120x80mm</t>
  </si>
  <si>
    <t>1987514004</t>
  </si>
  <si>
    <t>59224187</t>
  </si>
  <si>
    <t>prstenec šachtový vyrovnávací betonový 625x120x100mm</t>
  </si>
  <si>
    <t>-439954902</t>
  </si>
  <si>
    <t>59224188</t>
  </si>
  <si>
    <t>prstenec šachtový vyrovnávací betonový 625x120x120mm</t>
  </si>
  <si>
    <t>-756853199</t>
  </si>
  <si>
    <t>59224189</t>
  </si>
  <si>
    <t>prstenec šachtový vyrovnávací betonový 625x120x60-100mm</t>
  </si>
  <si>
    <t>998501112</t>
  </si>
  <si>
    <t>564801012R</t>
  </si>
  <si>
    <t>Podklad z kameniva drobného drceného vel.4-8 plochy do 100 m2 tl 40 mm</t>
  </si>
  <si>
    <t>-2062764155</t>
  </si>
  <si>
    <t>564851111</t>
  </si>
  <si>
    <t>Podklad ze štěrkodrti ŠD s rozprostřením a zhutněním plochy přes 100 m2, po zhutnění tl. 150 mm</t>
  </si>
  <si>
    <t>1107836238</t>
  </si>
  <si>
    <t>https://podminky.urs.cz/item/CS_URS_2024_01/564851111</t>
  </si>
  <si>
    <t>1507420577</t>
  </si>
  <si>
    <t>MKASF+žulko</t>
  </si>
  <si>
    <t>1451118853</t>
  </si>
  <si>
    <t>1157425945</t>
  </si>
  <si>
    <t>-1670223292</t>
  </si>
  <si>
    <t>-1900677772</t>
  </si>
  <si>
    <t>1539978278</t>
  </si>
  <si>
    <t>1259827705</t>
  </si>
  <si>
    <t>1391008796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</si>
  <si>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</si>
  <si>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</si>
  <si>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-833571379</t>
  </si>
  <si>
    <t>https://podminky.urs.cz/item/CS_URS_2024_01/591111111</t>
  </si>
  <si>
    <t>810391811</t>
  </si>
  <si>
    <t>Bourání stávajícího potrubí z betonu v otevřeném výkopu DN přes 200 do 400</t>
  </si>
  <si>
    <t>1329760975</t>
  </si>
  <si>
    <t>https://podminky.urs.cz/item/CS_URS_2024_02/810391811</t>
  </si>
  <si>
    <t>830391811</t>
  </si>
  <si>
    <t>Bourání stávajícího potrubí z kameninových trub v otevřeném výkopu DN přes 250 do 400</t>
  </si>
  <si>
    <t>577539263</t>
  </si>
  <si>
    <t>https://podminky.urs.cz/item/CS_URS_2024_02/830391811</t>
  </si>
  <si>
    <t>871373123</t>
  </si>
  <si>
    <t>Montáž kanalizačního potrubí z tvrdého PVC-U hladkého plnostěnného tuhost SN 12 DN 315</t>
  </si>
  <si>
    <t>1844524853</t>
  </si>
  <si>
    <t>https://podminky.urs.cz/item/CS_URS_2024_01/871373123</t>
  </si>
  <si>
    <t>28611109</t>
  </si>
  <si>
    <t>trubka kanalizační PVC-U plnostěnná jednovrstvá s rázovou odolností DN 315x6000mm SN12</t>
  </si>
  <si>
    <t>754127730</t>
  </si>
  <si>
    <t>39*1,03</t>
  </si>
  <si>
    <t>871393123</t>
  </si>
  <si>
    <t>Montáž kanalizačního potrubí z tvrdého PVC-U hladkého plnostěnného tuhost SN 12 DN 400</t>
  </si>
  <si>
    <t>1968342130</t>
  </si>
  <si>
    <t>https://podminky.urs.cz/item/CS_URS_2024_01/871393123</t>
  </si>
  <si>
    <t>28611110</t>
  </si>
  <si>
    <t>trubka kanalizační PVC-U plnostěnná jednovrstvá s rázovou odolností DN 400x6000mm SN12</t>
  </si>
  <si>
    <t>-133856467</t>
  </si>
  <si>
    <t>444*1,03</t>
  </si>
  <si>
    <t>871395811</t>
  </si>
  <si>
    <t>Bourání stávajícího potrubí z PVC nebo polypropylenu PP v otevřeném výkopu DN přes 250 do 400</t>
  </si>
  <si>
    <t>-1591216495</t>
  </si>
  <si>
    <t>https://podminky.urs.cz/item/CS_URS_2024_01/871395811</t>
  </si>
  <si>
    <t>877370310</t>
  </si>
  <si>
    <t>Montáž tvarovek na kanalizačním plastovém potrubí z PP nebo PVC-U hladkého plnostěnného kolen, víček nebo hrdlových uzávěrů DN 300</t>
  </si>
  <si>
    <t>381350845</t>
  </si>
  <si>
    <t>https://podminky.urs.cz/item/CS_URS_2024_02/877370310</t>
  </si>
  <si>
    <t>28611594</t>
  </si>
  <si>
    <t>zátka kanalizace plastové KG DN 300</t>
  </si>
  <si>
    <t>-1239482112</t>
  </si>
  <si>
    <t>877370320</t>
  </si>
  <si>
    <t>Montáž tvarovek na kanalizačním plastovém potrubí z PP nebo PVC-U hladkého plnostěnného odboček DN 300</t>
  </si>
  <si>
    <t>-1798631068</t>
  </si>
  <si>
    <t>https://podminky.urs.cz/item/CS_URS_2024_02/877370320</t>
  </si>
  <si>
    <t>28611441</t>
  </si>
  <si>
    <t>odbočka kanalizační plastová s hrdlem KG 315/160/87°</t>
  </si>
  <si>
    <t>1248896856</t>
  </si>
  <si>
    <t>877390320</t>
  </si>
  <si>
    <t>Montáž tvarovek na kanalizačním plastovém potrubí z PP nebo PVC-U hladkého plnostěnného odboček DN 400</t>
  </si>
  <si>
    <t>-1864137102</t>
  </si>
  <si>
    <t>https://podminky.urs.cz/item/CS_URS_2024_01/877390320</t>
  </si>
  <si>
    <t>28611446</t>
  </si>
  <si>
    <t>odbočka kanalizační plastová s hrdlem KG 400/160/87°</t>
  </si>
  <si>
    <t>879726486</t>
  </si>
  <si>
    <t>877390330</t>
  </si>
  <si>
    <t>Montáž tvarovek na kanalizačním plastovém potrubí z PP nebo PVC-U hladkého plnostěnného spojek nebo redukcí DN 400</t>
  </si>
  <si>
    <t>-522370888</t>
  </si>
  <si>
    <t>https://podminky.urs.cz/item/CS_URS_2024_02/877390330</t>
  </si>
  <si>
    <t>28651236</t>
  </si>
  <si>
    <t>přesuvka kanalizační PVC-U plnostěnná DN 400</t>
  </si>
  <si>
    <t>2118666972</t>
  </si>
  <si>
    <t>890331851</t>
  </si>
  <si>
    <t>Bourání šachet a jímek strojně velikosti obestavěného prostoru přes 1,5 do 3 m3 ze železobetonu</t>
  </si>
  <si>
    <t>-1193848767</t>
  </si>
  <si>
    <t>https://podminky.urs.cz/item/CS_URS_2024_02/890331851</t>
  </si>
  <si>
    <t>armaturní šachta</t>
  </si>
  <si>
    <t>1,1*1,1*1,6</t>
  </si>
  <si>
    <t>890431851</t>
  </si>
  <si>
    <t>Bourání šachet a jímek strojně velikosti obestavěného prostoru přes 1,5 do 3 m3 z prefabrikovaných skruží</t>
  </si>
  <si>
    <t>-53407018</t>
  </si>
  <si>
    <t>https://podminky.urs.cz/item/CS_URS_2024_02/890431851</t>
  </si>
  <si>
    <t>10 ks šachet</t>
  </si>
  <si>
    <t>10*1,727</t>
  </si>
  <si>
    <t>894410102</t>
  </si>
  <si>
    <t>Osazení betonových dílců šachet kanalizačních dno DN 1000, výšky 800 mm</t>
  </si>
  <si>
    <t>-178365830</t>
  </si>
  <si>
    <t>https://podminky.urs.cz/item/CS_URS_2024_01/894410102</t>
  </si>
  <si>
    <t>59224338</t>
  </si>
  <si>
    <t>dno betonové šachty DN 1000 kanalizační výšky 80cm</t>
  </si>
  <si>
    <t>1295524340</t>
  </si>
  <si>
    <t>894410211</t>
  </si>
  <si>
    <t>Osazení betonových dílců šachet kanalizačních skruž rovná DN 1000, výšky 250 mm</t>
  </si>
  <si>
    <t>-2045683865</t>
  </si>
  <si>
    <t>https://podminky.urs.cz/item/CS_URS_2024_01/894410211</t>
  </si>
  <si>
    <t>59224066</t>
  </si>
  <si>
    <t>skruž betonová DN 1000x250 PS 100x25x12cm</t>
  </si>
  <si>
    <t>-456435109</t>
  </si>
  <si>
    <t>894410212</t>
  </si>
  <si>
    <t>Osazení betonových dílců šachet kanalizačních skruž rovná DN 1000, výšky 500 mm</t>
  </si>
  <si>
    <t>-207614680</t>
  </si>
  <si>
    <t>https://podminky.urs.cz/item/CS_URS_2024_02/894410212</t>
  </si>
  <si>
    <t>59224067</t>
  </si>
  <si>
    <t>skruž betonová DN 1000x500 100x50x12cm</t>
  </si>
  <si>
    <t>1760795420</t>
  </si>
  <si>
    <t>894410213</t>
  </si>
  <si>
    <t>Osazení betonových dílců šachet kanalizačních skruž rovná DN 1000, výšky 1000 mm</t>
  </si>
  <si>
    <t>-414589571</t>
  </si>
  <si>
    <t>https://podminky.urs.cz/item/CS_URS_2024_01/894410213</t>
  </si>
  <si>
    <t>59224162</t>
  </si>
  <si>
    <t>skruž betonová kanalizační se stupadly 100x100x12cm</t>
  </si>
  <si>
    <t>995721190</t>
  </si>
  <si>
    <t>894410232</t>
  </si>
  <si>
    <t>Osazení betonových dílců šachet kanalizačních skruž přechodová (konus) DN 1000</t>
  </si>
  <si>
    <t>1686067782</t>
  </si>
  <si>
    <t>https://podminky.urs.cz/item/CS_URS_2024_01/894410232</t>
  </si>
  <si>
    <t>59224312</t>
  </si>
  <si>
    <t>konus betonové šachty DN 1000 kanalizační 100x62,5x58cm tl stěny 12 stupadla poplastovaná</t>
  </si>
  <si>
    <t>1434782821</t>
  </si>
  <si>
    <t>59224348</t>
  </si>
  <si>
    <t>těsnění elastomerové pro spojení šachetních dílů DN 1000</t>
  </si>
  <si>
    <t>1167110213</t>
  </si>
  <si>
    <t>894410302</t>
  </si>
  <si>
    <t>Osazení betonových dílců šachet kanalizačních deska zákrytová DN 1000</t>
  </si>
  <si>
    <t>-2064647665</t>
  </si>
  <si>
    <t>https://podminky.urs.cz/item/CS_URS_2024_02/894410302</t>
  </si>
  <si>
    <t>59224506</t>
  </si>
  <si>
    <t>deska betonová zákrytová šachty DN 1000 kanalizační 200/62,5x12cm třída zatížení D400</t>
  </si>
  <si>
    <t>237463962</t>
  </si>
  <si>
    <t>894411131</t>
  </si>
  <si>
    <t>Zřízení šachet kanalizačních z betonových dílců výšky vstupu do 1,50 m s obložením dna betonem tř. C 25/30, na potrubí DN přes 300 do 400</t>
  </si>
  <si>
    <t>719643126</t>
  </si>
  <si>
    <t>https://podminky.urs.cz/item/CS_URS_2024_02/894411131</t>
  </si>
  <si>
    <t>894501131</t>
  </si>
  <si>
    <t>Bednění konstrukcí na trubním vedení stěn šachet kruhových oboustranné zřízení</t>
  </si>
  <si>
    <t>-319416838</t>
  </si>
  <si>
    <t>https://podminky.urs.cz/item/CS_URS_2024_02/894501131</t>
  </si>
  <si>
    <t>3,265*0,8*4</t>
  </si>
  <si>
    <t>899102211</t>
  </si>
  <si>
    <t>Demontáž poklopů litinových a ocelových včetně rámů, hmotnosti jednotlivě přes 50 do 100 Kg</t>
  </si>
  <si>
    <t>-1196960786</t>
  </si>
  <si>
    <t>https://podminky.urs.cz/item/CS_URS_2024_02/899102211</t>
  </si>
  <si>
    <t>899104112</t>
  </si>
  <si>
    <t>Osazení poklopů šachtových litinových, ocelových nebo železobetonových včetně rámů pro třídu zatížení D400, E600</t>
  </si>
  <si>
    <t>233069755</t>
  </si>
  <si>
    <t>https://podminky.urs.cz/item/CS_URS_2024_02/899104112</t>
  </si>
  <si>
    <t>KSI.KDB03</t>
  </si>
  <si>
    <t>Kanalizační poklop Standard - litinový, rám betonolitinový 160mm, D 400 s odvětráním</t>
  </si>
  <si>
    <t>-1676256246</t>
  </si>
  <si>
    <t>KSI.KDB02</t>
  </si>
  <si>
    <t>Kanalizační poklop Standard - betonolitinový, rám betonolitinový 160mm, D 400 bez odvětrání</t>
  </si>
  <si>
    <t>-1666380713</t>
  </si>
  <si>
    <t>-1402450542</t>
  </si>
  <si>
    <t>483</t>
  </si>
  <si>
    <t>899910202</t>
  </si>
  <si>
    <t>Výplň potrubí trub betonových, litinových nebo kameninových cementopopílkovou suspenzí spádem, délky přes 50 do 100 m</t>
  </si>
  <si>
    <t>1621069895</t>
  </si>
  <si>
    <t>https://podminky.urs.cz/item/CS_URS_2024_01/899910202</t>
  </si>
  <si>
    <t>3,14*0,04*0,04*429,1</t>
  </si>
  <si>
    <t>3,14*0,15*0,15*126,5</t>
  </si>
  <si>
    <t>X.1.ATYP</t>
  </si>
  <si>
    <t>Přepojení nové kanalizační stoky na st.betonové potrubí DN300 pomocí pružné spojky</t>
  </si>
  <si>
    <t>-1724731662</t>
  </si>
  <si>
    <t>X.2.ATYP</t>
  </si>
  <si>
    <t>Přepojení nové kanalizační stoky na st.kameninové potrubí DN300 pomocí pružné spojky</t>
  </si>
  <si>
    <t>-1060360767</t>
  </si>
  <si>
    <t>X.3.ATYP</t>
  </si>
  <si>
    <t>Přepojení nové kanalizační stoky na st.PVC potrubí DN300 pomocí pružné spojky</t>
  </si>
  <si>
    <t>-1377456583</t>
  </si>
  <si>
    <t>X.7.ATYP</t>
  </si>
  <si>
    <t>Naložení, odvoz a likvidace vybouraného potrubí betonového a kameninového</t>
  </si>
  <si>
    <t>-1515083042</t>
  </si>
  <si>
    <t>979071011</t>
  </si>
  <si>
    <t>Očištění vybouraných dlažebních kostek při překopech inženýrských sítí od spojovacího materiálu, s přemístěním hmot na skládku na vzdálenost do 3 m nebo s naložením na dopravní prostředek velkých, s původním vyplněním spár kamenivem těženým</t>
  </si>
  <si>
    <t>1609190431</t>
  </si>
  <si>
    <t>https://podminky.urs.cz/item/CS_URS_2024_02/979071011</t>
  </si>
  <si>
    <t>206622286</t>
  </si>
  <si>
    <t>200,65*2</t>
  </si>
  <si>
    <t>-397997640</t>
  </si>
  <si>
    <t>10x revizní šachta+armaturná šachta</t>
  </si>
  <si>
    <t>38,84+5,64</t>
  </si>
  <si>
    <t>396,74*0,1*2,2</t>
  </si>
  <si>
    <t>396,74*0,35*1,8</t>
  </si>
  <si>
    <t>-1141285308</t>
  </si>
  <si>
    <t>381,709*17</t>
  </si>
  <si>
    <t>63229024</t>
  </si>
  <si>
    <t>381,709</t>
  </si>
  <si>
    <t>997221861</t>
  </si>
  <si>
    <t>Poplatek za uložení stavebního odpadu na recyklační skládce (skládkovné) z prostého betonu zatříděného do Katalogu odpadů pod kódem 17 01 01</t>
  </si>
  <si>
    <t>-1920085875</t>
  </si>
  <si>
    <t>https://podminky.urs.cz/item/CS_URS_2024_02/997221861</t>
  </si>
  <si>
    <t>-1061875031</t>
  </si>
  <si>
    <t>337,229</t>
  </si>
  <si>
    <t>809172804</t>
  </si>
  <si>
    <t>-1506832048</t>
  </si>
  <si>
    <t>2,47</t>
  </si>
  <si>
    <t>zámkpoch</t>
  </si>
  <si>
    <t>zámkovka pochozí</t>
  </si>
  <si>
    <t>6,63</t>
  </si>
  <si>
    <t>zámkpoj</t>
  </si>
  <si>
    <t>zámkovak pojezdová</t>
  </si>
  <si>
    <t>8,84</t>
  </si>
  <si>
    <t>25,83</t>
  </si>
  <si>
    <t>70,2</t>
  </si>
  <si>
    <t>14,67</t>
  </si>
  <si>
    <t>155,844</t>
  </si>
  <si>
    <t>SO 03 - vodovodní přípojky</t>
  </si>
  <si>
    <t>99,225</t>
  </si>
  <si>
    <t>63,967</t>
  </si>
  <si>
    <t>12,582</t>
  </si>
  <si>
    <t>44,037</t>
  </si>
  <si>
    <t>329441849</t>
  </si>
  <si>
    <t>"vodovodní přípojky"1,9*1,3</t>
  </si>
  <si>
    <t>113106471</t>
  </si>
  <si>
    <t>Rozebrání dlažeb a dílců při překopech inženýrských sítí s přemístěním hmot na skládku na vzdálenost do 3 m nebo s naložením na dopravní prostředek strojně plochy jednotlivě přes 15 m2 vozovek a ploch, s jakoukoliv výplní spár ze zámkové dlažby s ložem z kameniva</t>
  </si>
  <si>
    <t>824783748</t>
  </si>
  <si>
    <t>https://podminky.urs.cz/item/CS_URS_2024_02/113106471</t>
  </si>
  <si>
    <t>"vodovodní přípojky"5,1*1,3</t>
  </si>
  <si>
    <t>Mezisoučet</t>
  </si>
  <si>
    <t>dlažba vjezdy</t>
  </si>
  <si>
    <t>"vodovodní přípojky"6,8*1,3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</si>
  <si>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</si>
  <si>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</si>
  <si>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1891978376</t>
  </si>
  <si>
    <t>https://podminky.urs.cz/item/CS_URS_2024_02/113107163</t>
  </si>
  <si>
    <t>"vodovodní přípojky"28,7*0,9</t>
  </si>
  <si>
    <t>"vodovodní přípojky"5,1*0,9</t>
  </si>
  <si>
    <t>-259640835</t>
  </si>
  <si>
    <t>"vodovodní přípojky"78*0,9</t>
  </si>
  <si>
    <t>"vodovodní přípojky"3*0,9</t>
  </si>
  <si>
    <t>"vodovodní přípojky"6,8*0,9</t>
  </si>
  <si>
    <t>"vodovodní přípojky"1,9*0,9</t>
  </si>
  <si>
    <t>-623111599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</si>
  <si>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</si>
  <si>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</si>
  <si>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-1590943348</t>
  </si>
  <si>
    <t>https://podminky.urs.cz/item/CS_URS_2024_02/113107243</t>
  </si>
  <si>
    <t>532710267</t>
  </si>
  <si>
    <t>113202111</t>
  </si>
  <si>
    <t>Vytrhání obrub s vybouráním lože, s přemístěním hmot na skládku na vzdálenost do 3 m nebo s naložením na dopravní prostředek z krajníků nebo obrubníků stojatých</t>
  </si>
  <si>
    <t>-347196313</t>
  </si>
  <si>
    <t>https://podminky.urs.cz/item/CS_URS_2024_02/113202111</t>
  </si>
  <si>
    <t>-986019508</t>
  </si>
  <si>
    <t>10*4</t>
  </si>
  <si>
    <t>1050742918</t>
  </si>
  <si>
    <t>-82755237</t>
  </si>
  <si>
    <t>"vodovod LT"(8,1*0,9)</t>
  </si>
  <si>
    <t>1678811768</t>
  </si>
  <si>
    <t>"plyn"(17*0,9)</t>
  </si>
  <si>
    <t>1288724399</t>
  </si>
  <si>
    <t>"NN"(23*0,9)</t>
  </si>
  <si>
    <t>"SEK"(24*0,9)</t>
  </si>
  <si>
    <t>-1737438889</t>
  </si>
  <si>
    <t>"vodovodní přípojky"16,3*0,9</t>
  </si>
  <si>
    <t>449853654</t>
  </si>
  <si>
    <t>"vodovodní přípojky"28,7*0,9*1,4</t>
  </si>
  <si>
    <t>"vodovodní přípojky"5,1*0,9*1,4</t>
  </si>
  <si>
    <t>"vodovodní přípojky"78*0,9*1,15</t>
  </si>
  <si>
    <t>"vodovodní přípojky"3*0,9*1,25</t>
  </si>
  <si>
    <t>"vodovodní přípojky"6,8*0,9*1,1</t>
  </si>
  <si>
    <t>"vodovodní přípojky"1,9*0,9*1,1</t>
  </si>
  <si>
    <t>"vodovodní přípojky"16,3*0,9*1,4</t>
  </si>
  <si>
    <t>-2026818280</t>
  </si>
  <si>
    <t>1353548827</t>
  </si>
  <si>
    <t>"plyn"15,3*1*1,5</t>
  </si>
  <si>
    <t>"plyn. přípojky"29*1*1,5</t>
  </si>
  <si>
    <t>"NN"21,7*1*1,5</t>
  </si>
  <si>
    <t>"SEK"21,6*1*1,5</t>
  </si>
  <si>
    <t>"vodovod LT"8,1*1*1,5</t>
  </si>
  <si>
    <t>1160730849</t>
  </si>
  <si>
    <t>"vodovodní přípojky"28,7*1,4*2</t>
  </si>
  <si>
    <t>"vodovodní přípojky"5,1*1,4*2</t>
  </si>
  <si>
    <t>"vodovodní přípojky"78*1,15*2</t>
  </si>
  <si>
    <t>"vodovodní přípojky"3*1,25*2</t>
  </si>
  <si>
    <t>"vodovodní přípojky"6,8*1,1*2</t>
  </si>
  <si>
    <t>"vodovodní přípojky"1,9*1,1*2</t>
  </si>
  <si>
    <t>"vodovodní přípojky"16,3*1,4*2</t>
  </si>
  <si>
    <t>807037757</t>
  </si>
  <si>
    <t>346,32</t>
  </si>
  <si>
    <t>154996015</t>
  </si>
  <si>
    <t>-337918682</t>
  </si>
  <si>
    <t>1814791569</t>
  </si>
  <si>
    <t>-1249613498</t>
  </si>
  <si>
    <t>-932207787</t>
  </si>
  <si>
    <t>1139641860</t>
  </si>
  <si>
    <t>-271071026</t>
  </si>
  <si>
    <t>"vodovodní přípojky"28,7*0,9*(1,4-0,45)*0,75</t>
  </si>
  <si>
    <t>"vodovodní přípojky"5,1*0,9*(1,4-0,45)*0,75</t>
  </si>
  <si>
    <t>"vodovodní přípojky"78*0,9*(1,15-0,45)*0,75</t>
  </si>
  <si>
    <t>"vodovodní přípojky"3*0,9*(1,25-0,45)*0,75</t>
  </si>
  <si>
    <t>"vodovodní přípojky"6,8*0,9*(1,1-0,45)*0,75</t>
  </si>
  <si>
    <t>"vodovodní přípojky"1,9*0,9*(1,1-0,45)*0,75</t>
  </si>
  <si>
    <t>-493155388</t>
  </si>
  <si>
    <t>"PE d32"139,8*0,9*0,35</t>
  </si>
  <si>
    <t>1220524713</t>
  </si>
  <si>
    <t>1295566178</t>
  </si>
  <si>
    <t>1401086005</t>
  </si>
  <si>
    <t>1492907295</t>
  </si>
  <si>
    <t>670187689</t>
  </si>
  <si>
    <t>139,8</t>
  </si>
  <si>
    <t>-1480937992</t>
  </si>
  <si>
    <t>"vod.přípojky"139,8*0,9*0,1</t>
  </si>
  <si>
    <t>564730001</t>
  </si>
  <si>
    <t>Podklad nebo kryt z kameniva hrubého drceného vel. 8-16 mm s rozprostřením a zhutněním plochy jednotlivě do 100 m2, po zhutnění tl. 100 mm</t>
  </si>
  <si>
    <t>750052201</t>
  </si>
  <si>
    <t>https://podminky.urs.cz/item/CS_URS_2024_02/564730001</t>
  </si>
  <si>
    <t>564730101</t>
  </si>
  <si>
    <t>Podklad nebo kryt z kameniva hrubého drceného vel. 16-32 mm s rozprostřením a zhutněním plochy jednotlivě do 100 m2, po zhutnění tl. 100 mm</t>
  </si>
  <si>
    <t>2119697621</t>
  </si>
  <si>
    <t>https://podminky.urs.cz/item/CS_URS_2024_02/564730101</t>
  </si>
  <si>
    <t>564750001</t>
  </si>
  <si>
    <t>Podklad nebo kryt z kameniva hrubého drceného vel. 8-16 mm s rozprostřením a zhutněním plochy jednotlivě do 100 m2, po zhutnění tl. 150 mm</t>
  </si>
  <si>
    <t>-1694530830</t>
  </si>
  <si>
    <t>https://podminky.urs.cz/item/CS_URS_2024_02/564750001</t>
  </si>
  <si>
    <t>"štěrk.vjezd"3*0,9</t>
  </si>
  <si>
    <t>564760101</t>
  </si>
  <si>
    <t>Podklad nebo kryt z kameniva hrubého drceného vel. 16-32 mm s rozprostřením a zhutněním plochy jednotlivě do 100 m2, po zhutnění tl. 200 mm</t>
  </si>
  <si>
    <t>135499632</t>
  </si>
  <si>
    <t>https://podminky.urs.cz/item/CS_URS_2024_02/564760101</t>
  </si>
  <si>
    <t>564761101</t>
  </si>
  <si>
    <t>Podklad nebo kryt z kameniva hrubého drceného vel. 32-63 mm s rozprostřením a zhutněním plochy jednotlivě do 100 m2, po zhutnění tl. 200 mm</t>
  </si>
  <si>
    <t>1219478947</t>
  </si>
  <si>
    <t>https://podminky.urs.cz/item/CS_URS_2024_02/564761101</t>
  </si>
  <si>
    <t>564801011R</t>
  </si>
  <si>
    <t>Podklad z kameniva drobného drceného vel.4-8 plochy do 100 m2 tl 30 mm</t>
  </si>
  <si>
    <t>2064315691</t>
  </si>
  <si>
    <t>-856328016</t>
  </si>
  <si>
    <t>546082838</t>
  </si>
  <si>
    <t>-1484057123</t>
  </si>
  <si>
    <t>-667476247</t>
  </si>
  <si>
    <t>564910411</t>
  </si>
  <si>
    <t>Podklad nebo podsyp z asfaltového recyklátu s rozprostřením a zhutněním plochy jednotlivě do 100 m2, po zhutnění tl. 50 mm</t>
  </si>
  <si>
    <t>-1680776478</t>
  </si>
  <si>
    <t>https://podminky.urs.cz/item/CS_URS_2024_02/564910411</t>
  </si>
  <si>
    <t>-897104890</t>
  </si>
  <si>
    <t>-1857601583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</si>
  <si>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</si>
  <si>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</si>
  <si>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-717591923</t>
  </si>
  <si>
    <t>https://podminky.urs.cz/item/CS_URS_2024_02/596211110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</si>
  <si>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</si>
  <si>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</si>
  <si>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473716565</t>
  </si>
  <si>
    <t>https://podminky.urs.cz/item/CS_URS_2024_02/596212210</t>
  </si>
  <si>
    <t>-736472368</t>
  </si>
  <si>
    <t>"DN25"139,8</t>
  </si>
  <si>
    <t>871161211R</t>
  </si>
  <si>
    <t xml:space="preserve">Montáž potrubí z PE100 SDR 11 otevřený výkop d 32 </t>
  </si>
  <si>
    <t>1958030808</t>
  </si>
  <si>
    <t>28613500R</t>
  </si>
  <si>
    <t>potrubí vodovodní dvouvrstvé PE-MD d32</t>
  </si>
  <si>
    <t>1588121632</t>
  </si>
  <si>
    <t>139,8*1,015</t>
  </si>
  <si>
    <t>871211811</t>
  </si>
  <si>
    <t>Bourání stávajícího potrubí z polyetylenu v otevřeném výkopu D do 50 mm</t>
  </si>
  <si>
    <t>309405826</t>
  </si>
  <si>
    <t>https://podminky.urs.cz/item/CS_URS_2024_02/871211811</t>
  </si>
  <si>
    <t>877162001</t>
  </si>
  <si>
    <t>Montáž svěrných (mechanických) spojek na vodovodním potrubí spojek, kolen 90° nebo redukcí d 32</t>
  </si>
  <si>
    <t>-499853499</t>
  </si>
  <si>
    <t>https://podminky.urs.cz/item/CS_URS_2024_02/877162001</t>
  </si>
  <si>
    <t>AVK.2410032</t>
  </si>
  <si>
    <t>spojka svěrná přímá, typ 100, rozměr 32x32</t>
  </si>
  <si>
    <t>-672916188</t>
  </si>
  <si>
    <t>891161324</t>
  </si>
  <si>
    <t>Montáž vodovodních armatur na potrubí šoupátek pro domovní přípojky s nástrčnými ISO konci PN16 DN 25</t>
  </si>
  <si>
    <t>37337755</t>
  </si>
  <si>
    <t>https://podminky.urs.cz/item/CS_URS_2024_01/891161324</t>
  </si>
  <si>
    <t>HWL.280000103216</t>
  </si>
  <si>
    <t>ŠOUPÁTKO ISO DOMOVNÍ PŘÍPOJKY 32-5/4"</t>
  </si>
  <si>
    <t>118878054</t>
  </si>
  <si>
    <t>HWL.960113018004R</t>
  </si>
  <si>
    <t>SOUPRAVA ZEMNÍ TELESKOPICKÁ DOM. ŠOUPÁTKA-1,3-1,8 3/4"-2" (1,3-1,8m)</t>
  </si>
  <si>
    <t>-1687526807</t>
  </si>
  <si>
    <t>891249111</t>
  </si>
  <si>
    <t>Montáž vodovodních armatur na potrubí navrtávacích pasů s ventilem Jt 1 MPa, na potrubí z trub litinových, ocelových nebo plastických hmot DN 80</t>
  </si>
  <si>
    <t>-1379795702</t>
  </si>
  <si>
    <t>https://podminky.urs.cz/item/CS_URS_2024_01/891249111</t>
  </si>
  <si>
    <t>HWL.525009005416</t>
  </si>
  <si>
    <t>PAS NAVRTÁVACÍ CELOLITINOVÝ 90-5/4''</t>
  </si>
  <si>
    <t>1397544422</t>
  </si>
  <si>
    <t>832688736</t>
  </si>
  <si>
    <t>899401111</t>
  </si>
  <si>
    <t>Osazení poklopů litinových ventilových</t>
  </si>
  <si>
    <t>-1981771763</t>
  </si>
  <si>
    <t>HWL.1650KASI0000R</t>
  </si>
  <si>
    <t>LITINOVÝ POKLOP ULIČNÍ SAMONIVELAČNÍ PŘÍPOJKOVÝ</t>
  </si>
  <si>
    <t>1676145666</t>
  </si>
  <si>
    <t>542886750</t>
  </si>
  <si>
    <t>334041288</t>
  </si>
  <si>
    <t>916241112</t>
  </si>
  <si>
    <t>Osazení obrubníku kamenného se zřízením lože, s vyplněním a zatřením spár cementovou maltou ležatého bez boční opěry, do lože z betonu prostého</t>
  </si>
  <si>
    <t>-902571951</t>
  </si>
  <si>
    <t>https://podminky.urs.cz/item/CS_URS_2024_02/916241112</t>
  </si>
  <si>
    <t>979021112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</si>
  <si>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chodníkových</t>
  </si>
  <si>
    <t>1286282864</t>
  </si>
  <si>
    <t>https://podminky.urs.cz/item/CS_URS_2024_02/979021112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</si>
  <si>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</si>
  <si>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</si>
  <si>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-1702617035</t>
  </si>
  <si>
    <t>https://podminky.urs.cz/item/CS_URS_2024_02/979051121</t>
  </si>
  <si>
    <t>zámkpoj+zámkpoch</t>
  </si>
  <si>
    <t>-98524446</t>
  </si>
  <si>
    <t>-777477828</t>
  </si>
  <si>
    <t>(78+28,7)*2</t>
  </si>
  <si>
    <t>281673345</t>
  </si>
  <si>
    <t>70,2*0,1*2,2</t>
  </si>
  <si>
    <t>25,83*0,11*2,2</t>
  </si>
  <si>
    <t>70,2*0,35*1,8</t>
  </si>
  <si>
    <t>28,7*0,9*0,2*1,8</t>
  </si>
  <si>
    <t>-809421498</t>
  </si>
  <si>
    <t>75,22*17</t>
  </si>
  <si>
    <t>-1802267917</t>
  </si>
  <si>
    <t>75,22</t>
  </si>
  <si>
    <t>-1398428581</t>
  </si>
  <si>
    <t>-2011181539</t>
  </si>
  <si>
    <t>1401764227</t>
  </si>
  <si>
    <t>5,2</t>
  </si>
  <si>
    <t>35,1</t>
  </si>
  <si>
    <t>9,36</t>
  </si>
  <si>
    <t>70,29</t>
  </si>
  <si>
    <t>221,58</t>
  </si>
  <si>
    <t>47,34</t>
  </si>
  <si>
    <t>635,13</t>
  </si>
  <si>
    <t>SO 04 - kanalizační přípojky</t>
  </si>
  <si>
    <t>422,626</t>
  </si>
  <si>
    <t>272,589</t>
  </si>
  <si>
    <t>38,637</t>
  </si>
  <si>
    <t>173,867</t>
  </si>
  <si>
    <t>-1124417988</t>
  </si>
  <si>
    <t>"kanalizační přípojky"4*1,3</t>
  </si>
  <si>
    <t>-1038632296</t>
  </si>
  <si>
    <t>"kanalizační přípojky"27*1,3</t>
  </si>
  <si>
    <t>"kanalizační přípojky"7,2*1,3</t>
  </si>
  <si>
    <t>-410139284</t>
  </si>
  <si>
    <t>"kanalizační přípojky"4,4*0,9</t>
  </si>
  <si>
    <t>"kanalizační přípojky"73,7*0,9</t>
  </si>
  <si>
    <t>"kanalizační přípojky"27*0,9</t>
  </si>
  <si>
    <t>1761279256</t>
  </si>
  <si>
    <t>"kanalizační přípojky"246,2*0,9</t>
  </si>
  <si>
    <t>"kanalizační přípojky"14,2*0,9</t>
  </si>
  <si>
    <t>"kanalizační přípojky"7,2*0,9</t>
  </si>
  <si>
    <t>"kanalizační přípojky"4*0,9</t>
  </si>
  <si>
    <t>1072120871</t>
  </si>
  <si>
    <t>1373499095</t>
  </si>
  <si>
    <t>230774440</t>
  </si>
  <si>
    <t>1189918113</t>
  </si>
  <si>
    <t>545743376</t>
  </si>
  <si>
    <t>30*4</t>
  </si>
  <si>
    <t>-895192658</t>
  </si>
  <si>
    <t>1123642242</t>
  </si>
  <si>
    <t>"vodovod LT"(76*0,9)</t>
  </si>
  <si>
    <t>-4484039</t>
  </si>
  <si>
    <t>"plyn"(45*0,9)</t>
  </si>
  <si>
    <t>-1763731159</t>
  </si>
  <si>
    <t>"NN"(70*0,9)</t>
  </si>
  <si>
    <t>"SEK"(71*0,9)</t>
  </si>
  <si>
    <t>-39233158</t>
  </si>
  <si>
    <t>"kanalizační přípojky"52,6*0,9</t>
  </si>
  <si>
    <t>641296310</t>
  </si>
  <si>
    <t>"kanalizační přípojky"4,4*0,9*1,8</t>
  </si>
  <si>
    <t>"kanalizační přípojky"73,7*0,9*1,8</t>
  </si>
  <si>
    <t>"kanalizační přípojky"27*0,9*1,8</t>
  </si>
  <si>
    <t>"kanalizační přípojky"246,2*0,9*1,55</t>
  </si>
  <si>
    <t>"kanalizační přípojky"14,2*0,9*1,65</t>
  </si>
  <si>
    <t>"kanalizační přípojky"7,2*0,9*1,5</t>
  </si>
  <si>
    <t>"kanalizační přípojky"4*0,9*1,5</t>
  </si>
  <si>
    <t>"kanalizační přípojky"52,6*0,9*1,8</t>
  </si>
  <si>
    <t>-2017006028</t>
  </si>
  <si>
    <t>-232951000</t>
  </si>
  <si>
    <t>"plyn"(40,5+23)*1*1,5</t>
  </si>
  <si>
    <t>"plyn. přípojky"0</t>
  </si>
  <si>
    <t>"NN"(63+12)*1*1,5</t>
  </si>
  <si>
    <t>"SEK"(63,9+3,5)*1*1,5</t>
  </si>
  <si>
    <t>"vodovod LT"76,5*1*1,5</t>
  </si>
  <si>
    <t>-1687840994</t>
  </si>
  <si>
    <t>"kanalizační přípojky"4,4*1,8*2</t>
  </si>
  <si>
    <t>"kanalizační přípojky"73,7*1,8*2</t>
  </si>
  <si>
    <t>"kanalizační přípojky"27*1,8*2</t>
  </si>
  <si>
    <t>"kanalizační přípojky"246,2*1,55*2</t>
  </si>
  <si>
    <t>"kanalizační přípojky"14,2*1,65*2</t>
  </si>
  <si>
    <t>"kanalizační přípojky"7,2*1,5*2</t>
  </si>
  <si>
    <t>"kanalizační přípojky"4*1,5*2</t>
  </si>
  <si>
    <t>"kanalizační přípojky"52,6*1,8*2</t>
  </si>
  <si>
    <t>-777164996</t>
  </si>
  <si>
    <t>1411,02</t>
  </si>
  <si>
    <t>124895632</t>
  </si>
  <si>
    <t>-18706347</t>
  </si>
  <si>
    <t>-95330225</t>
  </si>
  <si>
    <t>1066310415</t>
  </si>
  <si>
    <t>1232031621</t>
  </si>
  <si>
    <t>-792459897</t>
  </si>
  <si>
    <t>1168922503</t>
  </si>
  <si>
    <t>"kanalizační přípojky"4,4*0,9*(1,8-0,55)*0,75</t>
  </si>
  <si>
    <t>"kanalizační přípojky"73,7*0,9*(1,8-0,55)*0,75</t>
  </si>
  <si>
    <t>"kanalizační přípojky"27*0,9*(1,8-0,55)*0,75</t>
  </si>
  <si>
    <t>"kanalizační přípojky"246,2*0,9*(1,55-0,55)*0,75</t>
  </si>
  <si>
    <t>"kanalizační přípojky"14,2*0,9*(1,65-0,55)*0,75</t>
  </si>
  <si>
    <t>"kanalizační přípojky"7,2*0,9*(1,5-0,55)*0,75</t>
  </si>
  <si>
    <t>"kanalizační přípojky"4*0,9*(1,5-0,55)*0,75</t>
  </si>
  <si>
    <t>494187111</t>
  </si>
  <si>
    <t>"PVC DN150"429,3*0,9*0,45</t>
  </si>
  <si>
    <t>-324359768</t>
  </si>
  <si>
    <t>-1502619683</t>
  </si>
  <si>
    <t>-1475066623</t>
  </si>
  <si>
    <t>1841534240</t>
  </si>
  <si>
    <t>377580869</t>
  </si>
  <si>
    <t>429,3</t>
  </si>
  <si>
    <t>-1630066932</t>
  </si>
  <si>
    <t>"kan.přípojky"429,3*0,9*0,1</t>
  </si>
  <si>
    <t>-1602623110</t>
  </si>
  <si>
    <t>464284831</t>
  </si>
  <si>
    <t>-387259824</t>
  </si>
  <si>
    <t>"štěrk.vjezd"14,2*0,9</t>
  </si>
  <si>
    <t>-975795106</t>
  </si>
  <si>
    <t>-108466373</t>
  </si>
  <si>
    <t>-903191552</t>
  </si>
  <si>
    <t>1863463572</t>
  </si>
  <si>
    <t>-303913180</t>
  </si>
  <si>
    <t>1019511799</t>
  </si>
  <si>
    <t>-1688038470</t>
  </si>
  <si>
    <t>853068752</t>
  </si>
  <si>
    <t>-1098061348</t>
  </si>
  <si>
    <t>1735861365</t>
  </si>
  <si>
    <t>1620759574</t>
  </si>
  <si>
    <t>-775894127</t>
  </si>
  <si>
    <t>830311811</t>
  </si>
  <si>
    <t>Bourání stávajícího potrubí z kameninových trub v otevřeném výkopu DN do 150</t>
  </si>
  <si>
    <t>391673808</t>
  </si>
  <si>
    <t>https://podminky.urs.cz/item/CS_URS_2024_02/830311811</t>
  </si>
  <si>
    <t>871313121</t>
  </si>
  <si>
    <t>Montáž kanalizačního potrubí z tvrdého PVC-U hladkého plnostěnného tuhost SN 8 DN 160</t>
  </si>
  <si>
    <t>1320823851</t>
  </si>
  <si>
    <t>https://podminky.urs.cz/item/CS_URS_2024_01/871313121</t>
  </si>
  <si>
    <t>28611164</t>
  </si>
  <si>
    <t>trubka kanalizační PVC-U plnostěnná jednovrstvá DN 160x1000mm SN8</t>
  </si>
  <si>
    <t>1500979239</t>
  </si>
  <si>
    <t>429,3*1,03</t>
  </si>
  <si>
    <t>877310310</t>
  </si>
  <si>
    <t>Montáž tvarovek na kanalizačním plastovém potrubí z PP nebo PVC-U hladkého plnostěnného kolen, víček nebo hrdlových uzávěrů DN 150</t>
  </si>
  <si>
    <t>-2087989008</t>
  </si>
  <si>
    <t>https://podminky.urs.cz/item/CS_URS_2024_01/877310310</t>
  </si>
  <si>
    <t>28611359</t>
  </si>
  <si>
    <t>koleno kanalizační PVC KG 160x15°</t>
  </si>
  <si>
    <t>1560057676</t>
  </si>
  <si>
    <t>28611360</t>
  </si>
  <si>
    <t>koleno kanalizační PVC KG 160x30°</t>
  </si>
  <si>
    <t>1426588125</t>
  </si>
  <si>
    <t>28611361</t>
  </si>
  <si>
    <t>koleno kanalizační PVC KG 160x45°</t>
  </si>
  <si>
    <t>366575834</t>
  </si>
  <si>
    <t>-1915520380</t>
  </si>
  <si>
    <t>X.4.ATYP</t>
  </si>
  <si>
    <t>Přepojení nové kanalizační přípojky na stávající potrubí pomocí pružné spojky</t>
  </si>
  <si>
    <t>2096200563</t>
  </si>
  <si>
    <t>152449406</t>
  </si>
  <si>
    <t>-1447444916</t>
  </si>
  <si>
    <t>-1019192862</t>
  </si>
  <si>
    <t>-1936429682</t>
  </si>
  <si>
    <t>532900779</t>
  </si>
  <si>
    <t>(4,4+73,7+246,2)*2</t>
  </si>
  <si>
    <t>-527092872</t>
  </si>
  <si>
    <t>221,58*0,1*2,2</t>
  </si>
  <si>
    <t>70,29*0,11*2,2</t>
  </si>
  <si>
    <t>221,58*0,35*1,8</t>
  </si>
  <si>
    <t>(73,7+4,4)*0,9*0,2*1,8</t>
  </si>
  <si>
    <t>1762879251</t>
  </si>
  <si>
    <t>230,657*17</t>
  </si>
  <si>
    <t>2079133273</t>
  </si>
  <si>
    <t>230,657</t>
  </si>
  <si>
    <t>1087769589</t>
  </si>
  <si>
    <t>793764583</t>
  </si>
  <si>
    <t>1994282561</t>
  </si>
  <si>
    <t>VRN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</si>
  <si>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</si>
  <si>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</si>
  <si>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</si>
  <si>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</si>
  <si>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</si>
  <si>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</si>
  <si>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</si>
  <si>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</si>
  <si>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012002000</t>
  </si>
  <si>
    <t>Geodetické práce_x000d_
vytýčení prostorové polohy SO, hranic pozemků_x000d_
geodetické práce během výstavby</t>
  </si>
  <si>
    <t>1024</t>
  </si>
  <si>
    <t>-1743815740</t>
  </si>
  <si>
    <t>013254000</t>
  </si>
  <si>
    <t>Dokumentace skutečného provedení stavby_x000d_
geodetické práce skutečného provedení stavby_x000d_
dokumentace skutečného provedení stavby</t>
  </si>
  <si>
    <t>-307115331</t>
  </si>
  <si>
    <t>013274000R</t>
  </si>
  <si>
    <t>Pasportizace objektu (zídek a plotů) před započetím prací</t>
  </si>
  <si>
    <t>-1413919731</t>
  </si>
  <si>
    <t>X001</t>
  </si>
  <si>
    <t>Obnovení stanovisek správců inženýrských sítí</t>
  </si>
  <si>
    <t>-1784072546</t>
  </si>
  <si>
    <t>VRN2</t>
  </si>
  <si>
    <t>Příprava staveniště</t>
  </si>
  <si>
    <t>020001000</t>
  </si>
  <si>
    <t>Příprava staveniště_x000d_
vytýčení inženýrských sítí_x000d_
ruční kopání sond_x000d_
zpětné předání sítí jejich správcům</t>
  </si>
  <si>
    <t>1530446342</t>
  </si>
  <si>
    <t>VRN3</t>
  </si>
  <si>
    <t>Zařízení staveniště</t>
  </si>
  <si>
    <t>030001000</t>
  </si>
  <si>
    <t>Zařízení staveniště_x000d_
zřízení, provoz a zrušení zařízení staveniště</t>
  </si>
  <si>
    <t>-747876117</t>
  </si>
  <si>
    <t>034303000</t>
  </si>
  <si>
    <t>Dopravní značení na staveništi_x000d_
stanovení dopravního značení_x000d_
zajištění zvláštního užívání komunikace a veřejného prostranství_x000d_
dopravní značení během stavby, zábrany_x000d_
výstražné značení, dočasné lávky, osvětlení výkopů</t>
  </si>
  <si>
    <t>1521259104</t>
  </si>
  <si>
    <t>VRN4</t>
  </si>
  <si>
    <t>Inženýrská činnost</t>
  </si>
  <si>
    <t>040001000</t>
  </si>
  <si>
    <t>265511622</t>
  </si>
  <si>
    <t>043002000</t>
  </si>
  <si>
    <t>Zkoušky a ostatní měření_x000d_
zkoušky a měření - hutnící, ověření funkčnosti identifikačního vodiče, kontrola ovladatelnosti armatur</t>
  </si>
  <si>
    <t>-1733611478</t>
  </si>
  <si>
    <t>045203000</t>
  </si>
  <si>
    <t>Kompletační činnost</t>
  </si>
  <si>
    <t>2095773154</t>
  </si>
  <si>
    <t>ATYP.VRN.1</t>
  </si>
  <si>
    <t>Odstávka stávajícího vodovodu a napuštění systému ve spolupráci s provozovatelem</t>
  </si>
  <si>
    <t>383705639</t>
  </si>
  <si>
    <t>ATYP.VRN.2</t>
  </si>
  <si>
    <t>Laboratorní rozbor vody před uvedením nové části vodovodního řadu do provozu</t>
  </si>
  <si>
    <t>-1153845033</t>
  </si>
  <si>
    <t>SEZNAM FIGUR</t>
  </si>
  <si>
    <t>Výměra</t>
  </si>
  <si>
    <t>Použití figury:</t>
  </si>
  <si>
    <t>Hloubení zapažených rýh š do 2000 mm v hornině třídy těžitelnosti I skupiny 3 objem do 5000 m3</t>
  </si>
  <si>
    <t>Hloubení zapažených rýh š do 2000 mm v hornině třídy těžitelnosti II skupiny 4 objem do 5000 m3</t>
  </si>
  <si>
    <t>Vodorovné přemístění přes 1 500 do 2000 m výkopku/sypaniny z horniny třídy těžitelnosti I skupiny 1 až 3</t>
  </si>
  <si>
    <t>Vodorovné přemístění přes 1 500 do 2000 m výkopku/sypaniny z horniny třídy těžitelnosti II skupiny 4 a 5</t>
  </si>
  <si>
    <t>Podklad ze štěrkodrtě ŠD plochy přes 100 m2 tl 210 mm</t>
  </si>
  <si>
    <t>38*0,8</t>
  </si>
  <si>
    <t>Podklad ze štěrkodrtě ŠD plochy přes 100 m2 tl. 300 mm</t>
  </si>
  <si>
    <t>Asfaltový beton vrstva podkladní ACP 22 (obalované kamenivo OKH) tl 120 mm š do 1,5 m</t>
  </si>
  <si>
    <t>Postřik živičný spojovací ze silniční emulze v množství 0,30 kg/m2</t>
  </si>
  <si>
    <t>Asfaltový beton vrstva obrusná ACO 11 (ABS) tl 40 mm š do 3 m z modifikovaného asfaltu</t>
  </si>
  <si>
    <t>Asfaltový beton vrstva ložní ACL 16 (ABH) tl 70 mm š do 3 m z nemodifikovaného asfaltu</t>
  </si>
  <si>
    <t>Frézování živičného krytu tl 40 mm pruh š přes 1 do 2 m pl přes 500 do 1000 m2 bez překážek v trase</t>
  </si>
  <si>
    <t>Odstranění podkladu živičného tl přes 50 do 100 mm strojně pl přes 200 m2</t>
  </si>
  <si>
    <t>Vyspravení krytu komunikací po překopech pl přes 15 m2 asfalt betonem ACO (AB) tl přes 30 do 50 mm</t>
  </si>
  <si>
    <t>Sejmutí ornice plochy do 500 m2 tl vrstvy do 200 mm strojně</t>
  </si>
  <si>
    <t>Rozprostření ornice tl vrstvy do 200 mm pl přes 100 do 500 m2 v rovině nebo ve svahu do 1:5 strojně</t>
  </si>
  <si>
    <t>Založení lučního trávníku výsevem pl do 1000 m2 v rovině a ve svahu do 1:5</t>
  </si>
  <si>
    <t>(28,7+73,7+4,4)*0,9</t>
  </si>
  <si>
    <t>38*1,2</t>
  </si>
  <si>
    <t>Rozebrání dlažeb při překopech vozovek z velkých kostek s ložem z kameniva strojně pl přes 15 m2</t>
  </si>
  <si>
    <t>Podklad ze štěrkodrtě ŠD plochy přes 100 m2 tl 150 mm</t>
  </si>
  <si>
    <t>Kladení dlažby z kostek velkých z kamene do lože z kameniva těženého tl 50 mm</t>
  </si>
  <si>
    <t>Očištění dlažebních kostek velkých s původním spárováním kamenivem těženým při překopech inženýrských sítí</t>
  </si>
  <si>
    <t>28,7*0,9</t>
  </si>
  <si>
    <t>Odstranění podkladu živičného tl přes 100 do 150 mm strojně pl přes 200 m2</t>
  </si>
  <si>
    <t>Podklad z asfaltového recyklátu plochy do 100 m2 tl 50 mm</t>
  </si>
  <si>
    <t>0*2</t>
  </si>
  <si>
    <t>Rozebrání dlažeb při překopech vozovek ze zámkové dlažby strojně pl přes 15 m2</t>
  </si>
  <si>
    <t>Podklad z kameniva hrubého drceného vel. 8-16 mm plochy do 100 m2 tl 150 mm</t>
  </si>
  <si>
    <t>Kladení zámkové dlažby komunikací pro pěší ručně tl 60 mm skupiny A pl do 50 m2</t>
  </si>
  <si>
    <t>Očištění zámkových dlaždic se spárováním z kameniva těženého při překopech inženýrských sítí</t>
  </si>
  <si>
    <t>Podklad z kameniva hrubého drceného vel. 8-16 mm plochy do 100 m2 tl 100 mm</t>
  </si>
  <si>
    <t>Podklad z kameniva hrubého drceného vel. 16-32 mm plochy do 100 m2 tl 100 mm</t>
  </si>
  <si>
    <t>Podklad z kameniva hrubého drceného vel. 32-63 mm plochy do 100 m2 tl 200 mm</t>
  </si>
  <si>
    <t>Kladení zámkové dlažby pozemních komunikací ručně tl 80 mm skupiny A pl do 50 m2</t>
  </si>
  <si>
    <t>(73,7+4,4)*0,9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</si>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</sst>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42" TargetMode="External" /><Relationship Id="rId2" Type="http://schemas.openxmlformats.org/officeDocument/2006/relationships/hyperlink" Target="https://podminky.urs.cz/item/CS_URS_2024_01/113154232" TargetMode="External" /><Relationship Id="rId3" Type="http://schemas.openxmlformats.org/officeDocument/2006/relationships/hyperlink" Target="https://podminky.urs.cz/item/CS_URS_2024_02/119001401" TargetMode="External" /><Relationship Id="rId4" Type="http://schemas.openxmlformats.org/officeDocument/2006/relationships/hyperlink" Target="https://podminky.urs.cz/item/CS_URS_2024_02/121151113" TargetMode="External" /><Relationship Id="rId5" Type="http://schemas.openxmlformats.org/officeDocument/2006/relationships/hyperlink" Target="https://podminky.urs.cz/item/CS_URS_2024_02/132254206" TargetMode="External" /><Relationship Id="rId6" Type="http://schemas.openxmlformats.org/officeDocument/2006/relationships/hyperlink" Target="https://podminky.urs.cz/item/CS_URS_2024_02/132354206" TargetMode="External" /><Relationship Id="rId7" Type="http://schemas.openxmlformats.org/officeDocument/2006/relationships/hyperlink" Target="https://podminky.urs.cz/item/CS_URS_2024_02/162451106" TargetMode="External" /><Relationship Id="rId8" Type="http://schemas.openxmlformats.org/officeDocument/2006/relationships/hyperlink" Target="https://podminky.urs.cz/item/CS_URS_2024_02/162451126" TargetMode="External" /><Relationship Id="rId9" Type="http://schemas.openxmlformats.org/officeDocument/2006/relationships/hyperlink" Target="https://podminky.urs.cz/item/CS_URS_2024_02/181351103" TargetMode="External" /><Relationship Id="rId10" Type="http://schemas.openxmlformats.org/officeDocument/2006/relationships/hyperlink" Target="https://podminky.urs.cz/item/CS_URS_2024_01/181411121" TargetMode="External" /><Relationship Id="rId11" Type="http://schemas.openxmlformats.org/officeDocument/2006/relationships/hyperlink" Target="https://podminky.urs.cz/item/CS_URS_2024_01/212751103" TargetMode="External" /><Relationship Id="rId12" Type="http://schemas.openxmlformats.org/officeDocument/2006/relationships/hyperlink" Target="https://podminky.urs.cz/item/CS_URS_2024_02/564861112" TargetMode="External" /><Relationship Id="rId13" Type="http://schemas.openxmlformats.org/officeDocument/2006/relationships/hyperlink" Target="https://podminky.urs.cz/item/CS_URS_2024_02/564871116" TargetMode="External" /><Relationship Id="rId14" Type="http://schemas.openxmlformats.org/officeDocument/2006/relationships/hyperlink" Target="https://podminky.urs.cz/item/CS_URS_2024_02/565176103" TargetMode="External" /><Relationship Id="rId15" Type="http://schemas.openxmlformats.org/officeDocument/2006/relationships/hyperlink" Target="https://podminky.urs.cz/item/CS_URS_2024_02/572341111" TargetMode="External" /><Relationship Id="rId16" Type="http://schemas.openxmlformats.org/officeDocument/2006/relationships/hyperlink" Target="https://podminky.urs.cz/item/CS_URS_2024_01/573231106" TargetMode="External" /><Relationship Id="rId17" Type="http://schemas.openxmlformats.org/officeDocument/2006/relationships/hyperlink" Target="https://podminky.urs.cz/item/CS_URS_2024_02/577134131" TargetMode="External" /><Relationship Id="rId18" Type="http://schemas.openxmlformats.org/officeDocument/2006/relationships/hyperlink" Target="https://podminky.urs.cz/item/CS_URS_2024_02/577165112" TargetMode="External" /><Relationship Id="rId19" Type="http://schemas.openxmlformats.org/officeDocument/2006/relationships/hyperlink" Target="https://podminky.urs.cz/item/CS_URS_2024_02/850311811" TargetMode="External" /><Relationship Id="rId20" Type="http://schemas.openxmlformats.org/officeDocument/2006/relationships/hyperlink" Target="https://podminky.urs.cz/item/CS_URS_2024_02/857212122" TargetMode="External" /><Relationship Id="rId21" Type="http://schemas.openxmlformats.org/officeDocument/2006/relationships/hyperlink" Target="https://podminky.urs.cz/item/CS_URS_2024_02/857241131" TargetMode="External" /><Relationship Id="rId22" Type="http://schemas.openxmlformats.org/officeDocument/2006/relationships/hyperlink" Target="https://podminky.urs.cz/item/CS_URS_2024_01/857242122" TargetMode="External" /><Relationship Id="rId23" Type="http://schemas.openxmlformats.org/officeDocument/2006/relationships/hyperlink" Target="https://podminky.urs.cz/item/CS_URS_2024_02/857244122" TargetMode="External" /><Relationship Id="rId24" Type="http://schemas.openxmlformats.org/officeDocument/2006/relationships/hyperlink" Target="https://podminky.urs.cz/item/CS_URS_2024_02/857262122" TargetMode="External" /><Relationship Id="rId25" Type="http://schemas.openxmlformats.org/officeDocument/2006/relationships/hyperlink" Target="https://podminky.urs.cz/item/CS_URS_2024_02/857352122" TargetMode="External" /><Relationship Id="rId26" Type="http://schemas.openxmlformats.org/officeDocument/2006/relationships/hyperlink" Target="https://podminky.urs.cz/item/CS_URS_2024_02/857354122" TargetMode="External" /><Relationship Id="rId27" Type="http://schemas.openxmlformats.org/officeDocument/2006/relationships/hyperlink" Target="https://podminky.urs.cz/item/CS_URS_2024_01/871241211" TargetMode="External" /><Relationship Id="rId28" Type="http://schemas.openxmlformats.org/officeDocument/2006/relationships/hyperlink" Target="https://podminky.urs.cz/item/CS_URS_2024_02/871251811" TargetMode="External" /><Relationship Id="rId29" Type="http://schemas.openxmlformats.org/officeDocument/2006/relationships/hyperlink" Target="https://podminky.urs.cz/item/CS_URS_2024_01/877241101" TargetMode="External" /><Relationship Id="rId30" Type="http://schemas.openxmlformats.org/officeDocument/2006/relationships/hyperlink" Target="https://podminky.urs.cz/item/CS_URS_2024_02/877241110" TargetMode="External" /><Relationship Id="rId31" Type="http://schemas.openxmlformats.org/officeDocument/2006/relationships/hyperlink" Target="https://podminky.urs.cz/item/CS_URS_2024_02/877241112" TargetMode="External" /><Relationship Id="rId32" Type="http://schemas.openxmlformats.org/officeDocument/2006/relationships/hyperlink" Target="https://podminky.urs.cz/item/CS_URS_2024_02/877241113" TargetMode="External" /><Relationship Id="rId33" Type="http://schemas.openxmlformats.org/officeDocument/2006/relationships/hyperlink" Target="https://podminky.urs.cz/item/CS_URS_2024_02/877241201" TargetMode="External" /><Relationship Id="rId34" Type="http://schemas.openxmlformats.org/officeDocument/2006/relationships/hyperlink" Target="https://podminky.urs.cz/item/CS_URS_2024_02/891189951" TargetMode="External" /><Relationship Id="rId35" Type="http://schemas.openxmlformats.org/officeDocument/2006/relationships/hyperlink" Target="https://podminky.urs.cz/item/CS_URS_2024_01/891241112" TargetMode="External" /><Relationship Id="rId36" Type="http://schemas.openxmlformats.org/officeDocument/2006/relationships/hyperlink" Target="https://podminky.urs.cz/item/CS_URS_2024_02/891247112" TargetMode="External" /><Relationship Id="rId37" Type="http://schemas.openxmlformats.org/officeDocument/2006/relationships/hyperlink" Target="https://podminky.urs.cz/item/CS_URS_2024_02/891247212" TargetMode="External" /><Relationship Id="rId38" Type="http://schemas.openxmlformats.org/officeDocument/2006/relationships/hyperlink" Target="https://podminky.urs.cz/item/CS_URS_2024_02/891261112" TargetMode="External" /><Relationship Id="rId39" Type="http://schemas.openxmlformats.org/officeDocument/2006/relationships/hyperlink" Target="https://podminky.urs.cz/item/CS_URS_2024_01/892273122" TargetMode="External" /><Relationship Id="rId40" Type="http://schemas.openxmlformats.org/officeDocument/2006/relationships/hyperlink" Target="https://podminky.urs.cz/item/CS_URS_2024_02/899401113" TargetMode="External" /><Relationship Id="rId41" Type="http://schemas.openxmlformats.org/officeDocument/2006/relationships/hyperlink" Target="https://podminky.urs.cz/item/CS_URS_2024_01/99827610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451" TargetMode="External" /><Relationship Id="rId2" Type="http://schemas.openxmlformats.org/officeDocument/2006/relationships/hyperlink" Target="https://podminky.urs.cz/item/CS_URS_2024_02/113107242" TargetMode="External" /><Relationship Id="rId3" Type="http://schemas.openxmlformats.org/officeDocument/2006/relationships/hyperlink" Target="https://podminky.urs.cz/item/CS_URS_2024_01/113154232" TargetMode="External" /><Relationship Id="rId4" Type="http://schemas.openxmlformats.org/officeDocument/2006/relationships/hyperlink" Target="https://podminky.urs.cz/item/CS_URS_2024_02/115001105" TargetMode="External" /><Relationship Id="rId5" Type="http://schemas.openxmlformats.org/officeDocument/2006/relationships/hyperlink" Target="https://podminky.urs.cz/item/CS_URS_2024_02/119001401" TargetMode="External" /><Relationship Id="rId6" Type="http://schemas.openxmlformats.org/officeDocument/2006/relationships/hyperlink" Target="https://podminky.urs.cz/item/CS_URS_2024_02/121151113" TargetMode="External" /><Relationship Id="rId7" Type="http://schemas.openxmlformats.org/officeDocument/2006/relationships/hyperlink" Target="https://podminky.urs.cz/item/CS_URS_2024_02/132254206" TargetMode="External" /><Relationship Id="rId8" Type="http://schemas.openxmlformats.org/officeDocument/2006/relationships/hyperlink" Target="https://podminky.urs.cz/item/CS_URS_2024_02/132354206" TargetMode="External" /><Relationship Id="rId9" Type="http://schemas.openxmlformats.org/officeDocument/2006/relationships/hyperlink" Target="https://podminky.urs.cz/item/CS_URS_2024_02/151101102" TargetMode="External" /><Relationship Id="rId10" Type="http://schemas.openxmlformats.org/officeDocument/2006/relationships/hyperlink" Target="https://podminky.urs.cz/item/CS_URS_2024_02/151101112" TargetMode="External" /><Relationship Id="rId11" Type="http://schemas.openxmlformats.org/officeDocument/2006/relationships/hyperlink" Target="https://podminky.urs.cz/item/CS_URS_2024_02/162451106" TargetMode="External" /><Relationship Id="rId12" Type="http://schemas.openxmlformats.org/officeDocument/2006/relationships/hyperlink" Target="https://podminky.urs.cz/item/CS_URS_2024_02/162451126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1/181411121" TargetMode="External" /><Relationship Id="rId15" Type="http://schemas.openxmlformats.org/officeDocument/2006/relationships/hyperlink" Target="https://podminky.urs.cz/item/CS_URS_2024_01/212751103" TargetMode="External" /><Relationship Id="rId16" Type="http://schemas.openxmlformats.org/officeDocument/2006/relationships/hyperlink" Target="https://podminky.urs.cz/item/CS_URS_2024_01/359901211" TargetMode="External" /><Relationship Id="rId17" Type="http://schemas.openxmlformats.org/officeDocument/2006/relationships/hyperlink" Target="https://podminky.urs.cz/item/CS_URS_2024_01/452112112" TargetMode="External" /><Relationship Id="rId18" Type="http://schemas.openxmlformats.org/officeDocument/2006/relationships/hyperlink" Target="https://podminky.urs.cz/item/CS_URS_2024_01/564851111" TargetMode="External" /><Relationship Id="rId19" Type="http://schemas.openxmlformats.org/officeDocument/2006/relationships/hyperlink" Target="https://podminky.urs.cz/item/CS_URS_2024_02/564861112" TargetMode="External" /><Relationship Id="rId20" Type="http://schemas.openxmlformats.org/officeDocument/2006/relationships/hyperlink" Target="https://podminky.urs.cz/item/CS_URS_2024_02/564871116" TargetMode="External" /><Relationship Id="rId21" Type="http://schemas.openxmlformats.org/officeDocument/2006/relationships/hyperlink" Target="https://podminky.urs.cz/item/CS_URS_2024_02/565176103" TargetMode="External" /><Relationship Id="rId22" Type="http://schemas.openxmlformats.org/officeDocument/2006/relationships/hyperlink" Target="https://podminky.urs.cz/item/CS_URS_2024_02/572341111" TargetMode="External" /><Relationship Id="rId23" Type="http://schemas.openxmlformats.org/officeDocument/2006/relationships/hyperlink" Target="https://podminky.urs.cz/item/CS_URS_2024_01/573231106" TargetMode="External" /><Relationship Id="rId24" Type="http://schemas.openxmlformats.org/officeDocument/2006/relationships/hyperlink" Target="https://podminky.urs.cz/item/CS_URS_2024_02/577134131" TargetMode="External" /><Relationship Id="rId25" Type="http://schemas.openxmlformats.org/officeDocument/2006/relationships/hyperlink" Target="https://podminky.urs.cz/item/CS_URS_2024_02/577165112" TargetMode="External" /><Relationship Id="rId26" Type="http://schemas.openxmlformats.org/officeDocument/2006/relationships/hyperlink" Target="https://podminky.urs.cz/item/CS_URS_2024_01/591111111" TargetMode="External" /><Relationship Id="rId27" Type="http://schemas.openxmlformats.org/officeDocument/2006/relationships/hyperlink" Target="https://podminky.urs.cz/item/CS_URS_2024_02/810391811" TargetMode="External" /><Relationship Id="rId28" Type="http://schemas.openxmlformats.org/officeDocument/2006/relationships/hyperlink" Target="https://podminky.urs.cz/item/CS_URS_2024_02/830391811" TargetMode="External" /><Relationship Id="rId29" Type="http://schemas.openxmlformats.org/officeDocument/2006/relationships/hyperlink" Target="https://podminky.urs.cz/item/CS_URS_2024_01/871373123" TargetMode="External" /><Relationship Id="rId30" Type="http://schemas.openxmlformats.org/officeDocument/2006/relationships/hyperlink" Target="https://podminky.urs.cz/item/CS_URS_2024_01/871393123" TargetMode="External" /><Relationship Id="rId31" Type="http://schemas.openxmlformats.org/officeDocument/2006/relationships/hyperlink" Target="https://podminky.urs.cz/item/CS_URS_2024_01/871395811" TargetMode="External" /><Relationship Id="rId32" Type="http://schemas.openxmlformats.org/officeDocument/2006/relationships/hyperlink" Target="https://podminky.urs.cz/item/CS_URS_2024_02/877370310" TargetMode="External" /><Relationship Id="rId33" Type="http://schemas.openxmlformats.org/officeDocument/2006/relationships/hyperlink" Target="https://podminky.urs.cz/item/CS_URS_2024_02/877370320" TargetMode="External" /><Relationship Id="rId34" Type="http://schemas.openxmlformats.org/officeDocument/2006/relationships/hyperlink" Target="https://podminky.urs.cz/item/CS_URS_2024_01/877390320" TargetMode="External" /><Relationship Id="rId35" Type="http://schemas.openxmlformats.org/officeDocument/2006/relationships/hyperlink" Target="https://podminky.urs.cz/item/CS_URS_2024_02/877390330" TargetMode="External" /><Relationship Id="rId36" Type="http://schemas.openxmlformats.org/officeDocument/2006/relationships/hyperlink" Target="https://podminky.urs.cz/item/CS_URS_2024_02/890331851" TargetMode="External" /><Relationship Id="rId37" Type="http://schemas.openxmlformats.org/officeDocument/2006/relationships/hyperlink" Target="https://podminky.urs.cz/item/CS_URS_2024_02/890431851" TargetMode="External" /><Relationship Id="rId38" Type="http://schemas.openxmlformats.org/officeDocument/2006/relationships/hyperlink" Target="https://podminky.urs.cz/item/CS_URS_2024_01/894410102" TargetMode="External" /><Relationship Id="rId39" Type="http://schemas.openxmlformats.org/officeDocument/2006/relationships/hyperlink" Target="https://podminky.urs.cz/item/CS_URS_2024_01/894410211" TargetMode="External" /><Relationship Id="rId40" Type="http://schemas.openxmlformats.org/officeDocument/2006/relationships/hyperlink" Target="https://podminky.urs.cz/item/CS_URS_2024_02/894410212" TargetMode="External" /><Relationship Id="rId41" Type="http://schemas.openxmlformats.org/officeDocument/2006/relationships/hyperlink" Target="https://podminky.urs.cz/item/CS_URS_2024_01/894410213" TargetMode="External" /><Relationship Id="rId42" Type="http://schemas.openxmlformats.org/officeDocument/2006/relationships/hyperlink" Target="https://podminky.urs.cz/item/CS_URS_2024_01/894410232" TargetMode="External" /><Relationship Id="rId43" Type="http://schemas.openxmlformats.org/officeDocument/2006/relationships/hyperlink" Target="https://podminky.urs.cz/item/CS_URS_2024_02/894410302" TargetMode="External" /><Relationship Id="rId44" Type="http://schemas.openxmlformats.org/officeDocument/2006/relationships/hyperlink" Target="https://podminky.urs.cz/item/CS_URS_2024_02/894411131" TargetMode="External" /><Relationship Id="rId45" Type="http://schemas.openxmlformats.org/officeDocument/2006/relationships/hyperlink" Target="https://podminky.urs.cz/item/CS_URS_2024_02/894501131" TargetMode="External" /><Relationship Id="rId46" Type="http://schemas.openxmlformats.org/officeDocument/2006/relationships/hyperlink" Target="https://podminky.urs.cz/item/CS_URS_2024_02/899102211" TargetMode="External" /><Relationship Id="rId47" Type="http://schemas.openxmlformats.org/officeDocument/2006/relationships/hyperlink" Target="https://podminky.urs.cz/item/CS_URS_2024_02/899104112" TargetMode="External" /><Relationship Id="rId48" Type="http://schemas.openxmlformats.org/officeDocument/2006/relationships/hyperlink" Target="https://podminky.urs.cz/item/CS_URS_2024_01/899910202" TargetMode="External" /><Relationship Id="rId49" Type="http://schemas.openxmlformats.org/officeDocument/2006/relationships/hyperlink" Target="https://podminky.urs.cz/item/CS_URS_2024_02/979071011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1/998276101" TargetMode="External" /><Relationship Id="rId5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451" TargetMode="External" /><Relationship Id="rId2" Type="http://schemas.openxmlformats.org/officeDocument/2006/relationships/hyperlink" Target="https://podminky.urs.cz/item/CS_URS_2024_02/113106471" TargetMode="External" /><Relationship Id="rId3" Type="http://schemas.openxmlformats.org/officeDocument/2006/relationships/hyperlink" Target="https://podminky.urs.cz/item/CS_URS_2024_02/113107163" TargetMode="External" /><Relationship Id="rId4" Type="http://schemas.openxmlformats.org/officeDocument/2006/relationships/hyperlink" Target="https://podminky.urs.cz/item/CS_URS_2024_02/113107242" TargetMode="External" /><Relationship Id="rId5" Type="http://schemas.openxmlformats.org/officeDocument/2006/relationships/hyperlink" Target="https://podminky.urs.cz/item/CS_URS_2024_02/113107243" TargetMode="External" /><Relationship Id="rId6" Type="http://schemas.openxmlformats.org/officeDocument/2006/relationships/hyperlink" Target="https://podminky.urs.cz/item/CS_URS_2024_01/113154232" TargetMode="External" /><Relationship Id="rId7" Type="http://schemas.openxmlformats.org/officeDocument/2006/relationships/hyperlink" Target="https://podminky.urs.cz/item/CS_URS_2024_02/113202111" TargetMode="External" /><Relationship Id="rId8" Type="http://schemas.openxmlformats.org/officeDocument/2006/relationships/hyperlink" Target="https://podminky.urs.cz/item/CS_URS_2024_02/119001401" TargetMode="External" /><Relationship Id="rId9" Type="http://schemas.openxmlformats.org/officeDocument/2006/relationships/hyperlink" Target="https://podminky.urs.cz/item/CS_URS_2024_02/121151113" TargetMode="External" /><Relationship Id="rId10" Type="http://schemas.openxmlformats.org/officeDocument/2006/relationships/hyperlink" Target="https://podminky.urs.cz/item/CS_URS_2024_02/132254206" TargetMode="External" /><Relationship Id="rId11" Type="http://schemas.openxmlformats.org/officeDocument/2006/relationships/hyperlink" Target="https://podminky.urs.cz/item/CS_URS_2024_02/132354206" TargetMode="External" /><Relationship Id="rId12" Type="http://schemas.openxmlformats.org/officeDocument/2006/relationships/hyperlink" Target="https://podminky.urs.cz/item/CS_URS_2024_02/162451106" TargetMode="External" /><Relationship Id="rId13" Type="http://schemas.openxmlformats.org/officeDocument/2006/relationships/hyperlink" Target="https://podminky.urs.cz/item/CS_URS_2024_02/162451126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1/181411121" TargetMode="External" /><Relationship Id="rId16" Type="http://schemas.openxmlformats.org/officeDocument/2006/relationships/hyperlink" Target="https://podminky.urs.cz/item/CS_URS_2024_01/212751103" TargetMode="External" /><Relationship Id="rId17" Type="http://schemas.openxmlformats.org/officeDocument/2006/relationships/hyperlink" Target="https://podminky.urs.cz/item/CS_URS_2024_02/564730001" TargetMode="External" /><Relationship Id="rId18" Type="http://schemas.openxmlformats.org/officeDocument/2006/relationships/hyperlink" Target="https://podminky.urs.cz/item/CS_URS_2024_02/564730101" TargetMode="External" /><Relationship Id="rId19" Type="http://schemas.openxmlformats.org/officeDocument/2006/relationships/hyperlink" Target="https://podminky.urs.cz/item/CS_URS_2024_02/564750001" TargetMode="External" /><Relationship Id="rId20" Type="http://schemas.openxmlformats.org/officeDocument/2006/relationships/hyperlink" Target="https://podminky.urs.cz/item/CS_URS_2024_02/564760101" TargetMode="External" /><Relationship Id="rId21" Type="http://schemas.openxmlformats.org/officeDocument/2006/relationships/hyperlink" Target="https://podminky.urs.cz/item/CS_URS_2024_02/564761101" TargetMode="External" /><Relationship Id="rId22" Type="http://schemas.openxmlformats.org/officeDocument/2006/relationships/hyperlink" Target="https://podminky.urs.cz/item/CS_URS_2024_01/564851111" TargetMode="External" /><Relationship Id="rId23" Type="http://schemas.openxmlformats.org/officeDocument/2006/relationships/hyperlink" Target="https://podminky.urs.cz/item/CS_URS_2024_02/564861112" TargetMode="External" /><Relationship Id="rId24" Type="http://schemas.openxmlformats.org/officeDocument/2006/relationships/hyperlink" Target="https://podminky.urs.cz/item/CS_URS_2024_02/564910411" TargetMode="External" /><Relationship Id="rId25" Type="http://schemas.openxmlformats.org/officeDocument/2006/relationships/hyperlink" Target="https://podminky.urs.cz/item/CS_URS_2024_02/572341111" TargetMode="External" /><Relationship Id="rId26" Type="http://schemas.openxmlformats.org/officeDocument/2006/relationships/hyperlink" Target="https://podminky.urs.cz/item/CS_URS_2024_01/591111111" TargetMode="External" /><Relationship Id="rId27" Type="http://schemas.openxmlformats.org/officeDocument/2006/relationships/hyperlink" Target="https://podminky.urs.cz/item/CS_URS_2024_02/596211110" TargetMode="External" /><Relationship Id="rId28" Type="http://schemas.openxmlformats.org/officeDocument/2006/relationships/hyperlink" Target="https://podminky.urs.cz/item/CS_URS_2024_02/596212210" TargetMode="External" /><Relationship Id="rId29" Type="http://schemas.openxmlformats.org/officeDocument/2006/relationships/hyperlink" Target="https://podminky.urs.cz/item/CS_URS_2024_02/850311811" TargetMode="External" /><Relationship Id="rId30" Type="http://schemas.openxmlformats.org/officeDocument/2006/relationships/hyperlink" Target="https://podminky.urs.cz/item/CS_URS_2024_02/871211811" TargetMode="External" /><Relationship Id="rId31" Type="http://schemas.openxmlformats.org/officeDocument/2006/relationships/hyperlink" Target="https://podminky.urs.cz/item/CS_URS_2024_02/877162001" TargetMode="External" /><Relationship Id="rId32" Type="http://schemas.openxmlformats.org/officeDocument/2006/relationships/hyperlink" Target="https://podminky.urs.cz/item/CS_URS_2024_01/891161324" TargetMode="External" /><Relationship Id="rId33" Type="http://schemas.openxmlformats.org/officeDocument/2006/relationships/hyperlink" Target="https://podminky.urs.cz/item/CS_URS_2024_01/891249111" TargetMode="External" /><Relationship Id="rId34" Type="http://schemas.openxmlformats.org/officeDocument/2006/relationships/hyperlink" Target="https://podminky.urs.cz/item/CS_URS_2024_01/892273122" TargetMode="External" /><Relationship Id="rId35" Type="http://schemas.openxmlformats.org/officeDocument/2006/relationships/hyperlink" Target="https://podminky.urs.cz/item/CS_URS_2024_02/916241112" TargetMode="External" /><Relationship Id="rId36" Type="http://schemas.openxmlformats.org/officeDocument/2006/relationships/hyperlink" Target="https://podminky.urs.cz/item/CS_URS_2024_02/979021112" TargetMode="External" /><Relationship Id="rId37" Type="http://schemas.openxmlformats.org/officeDocument/2006/relationships/hyperlink" Target="https://podminky.urs.cz/item/CS_URS_2024_02/979051121" TargetMode="External" /><Relationship Id="rId38" Type="http://schemas.openxmlformats.org/officeDocument/2006/relationships/hyperlink" Target="https://podminky.urs.cz/item/CS_URS_2024_02/979071011" TargetMode="External" /><Relationship Id="rId39" Type="http://schemas.openxmlformats.org/officeDocument/2006/relationships/hyperlink" Target="https://podminky.urs.cz/item/CS_URS_2024_01/998276101" TargetMode="External" /><Relationship Id="rId4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451" TargetMode="External" /><Relationship Id="rId2" Type="http://schemas.openxmlformats.org/officeDocument/2006/relationships/hyperlink" Target="https://podminky.urs.cz/item/CS_URS_2024_02/113106471" TargetMode="External" /><Relationship Id="rId3" Type="http://schemas.openxmlformats.org/officeDocument/2006/relationships/hyperlink" Target="https://podminky.urs.cz/item/CS_URS_2024_02/113107163" TargetMode="External" /><Relationship Id="rId4" Type="http://schemas.openxmlformats.org/officeDocument/2006/relationships/hyperlink" Target="https://podminky.urs.cz/item/CS_URS_2024_02/113107242" TargetMode="External" /><Relationship Id="rId5" Type="http://schemas.openxmlformats.org/officeDocument/2006/relationships/hyperlink" Target="https://podminky.urs.cz/item/CS_URS_2024_02/113107243" TargetMode="External" /><Relationship Id="rId6" Type="http://schemas.openxmlformats.org/officeDocument/2006/relationships/hyperlink" Target="https://podminky.urs.cz/item/CS_URS_2024_01/113154232" TargetMode="External" /><Relationship Id="rId7" Type="http://schemas.openxmlformats.org/officeDocument/2006/relationships/hyperlink" Target="https://podminky.urs.cz/item/CS_URS_2024_02/113202111" TargetMode="External" /><Relationship Id="rId8" Type="http://schemas.openxmlformats.org/officeDocument/2006/relationships/hyperlink" Target="https://podminky.urs.cz/item/CS_URS_2024_02/119001401" TargetMode="External" /><Relationship Id="rId9" Type="http://schemas.openxmlformats.org/officeDocument/2006/relationships/hyperlink" Target="https://podminky.urs.cz/item/CS_URS_2024_02/121151113" TargetMode="External" /><Relationship Id="rId10" Type="http://schemas.openxmlformats.org/officeDocument/2006/relationships/hyperlink" Target="https://podminky.urs.cz/item/CS_URS_2024_02/132254206" TargetMode="External" /><Relationship Id="rId11" Type="http://schemas.openxmlformats.org/officeDocument/2006/relationships/hyperlink" Target="https://podminky.urs.cz/item/CS_URS_2024_02/132354206" TargetMode="External" /><Relationship Id="rId12" Type="http://schemas.openxmlformats.org/officeDocument/2006/relationships/hyperlink" Target="https://podminky.urs.cz/item/CS_URS_2024_02/162451106" TargetMode="External" /><Relationship Id="rId13" Type="http://schemas.openxmlformats.org/officeDocument/2006/relationships/hyperlink" Target="https://podminky.urs.cz/item/CS_URS_2024_02/162451126" TargetMode="External" /><Relationship Id="rId14" Type="http://schemas.openxmlformats.org/officeDocument/2006/relationships/hyperlink" Target="https://podminky.urs.cz/item/CS_URS_2024_02/181351103" TargetMode="External" /><Relationship Id="rId15" Type="http://schemas.openxmlformats.org/officeDocument/2006/relationships/hyperlink" Target="https://podminky.urs.cz/item/CS_URS_2024_01/181411121" TargetMode="External" /><Relationship Id="rId16" Type="http://schemas.openxmlformats.org/officeDocument/2006/relationships/hyperlink" Target="https://podminky.urs.cz/item/CS_URS_2024_01/212751103" TargetMode="External" /><Relationship Id="rId17" Type="http://schemas.openxmlformats.org/officeDocument/2006/relationships/hyperlink" Target="https://podminky.urs.cz/item/CS_URS_2024_02/564730001" TargetMode="External" /><Relationship Id="rId18" Type="http://schemas.openxmlformats.org/officeDocument/2006/relationships/hyperlink" Target="https://podminky.urs.cz/item/CS_URS_2024_02/564730101" TargetMode="External" /><Relationship Id="rId19" Type="http://schemas.openxmlformats.org/officeDocument/2006/relationships/hyperlink" Target="https://podminky.urs.cz/item/CS_URS_2024_02/564750001" TargetMode="External" /><Relationship Id="rId20" Type="http://schemas.openxmlformats.org/officeDocument/2006/relationships/hyperlink" Target="https://podminky.urs.cz/item/CS_URS_2024_02/564760101" TargetMode="External" /><Relationship Id="rId21" Type="http://schemas.openxmlformats.org/officeDocument/2006/relationships/hyperlink" Target="https://podminky.urs.cz/item/CS_URS_2024_02/564761101" TargetMode="External" /><Relationship Id="rId22" Type="http://schemas.openxmlformats.org/officeDocument/2006/relationships/hyperlink" Target="https://podminky.urs.cz/item/CS_URS_2024_01/564851111" TargetMode="External" /><Relationship Id="rId23" Type="http://schemas.openxmlformats.org/officeDocument/2006/relationships/hyperlink" Target="https://podminky.urs.cz/item/CS_URS_2024_02/564861112" TargetMode="External" /><Relationship Id="rId24" Type="http://schemas.openxmlformats.org/officeDocument/2006/relationships/hyperlink" Target="https://podminky.urs.cz/item/CS_URS_2024_02/564910411" TargetMode="External" /><Relationship Id="rId25" Type="http://schemas.openxmlformats.org/officeDocument/2006/relationships/hyperlink" Target="https://podminky.urs.cz/item/CS_URS_2024_02/572341111" TargetMode="External" /><Relationship Id="rId26" Type="http://schemas.openxmlformats.org/officeDocument/2006/relationships/hyperlink" Target="https://podminky.urs.cz/item/CS_URS_2024_01/591111111" TargetMode="External" /><Relationship Id="rId27" Type="http://schemas.openxmlformats.org/officeDocument/2006/relationships/hyperlink" Target="https://podminky.urs.cz/item/CS_URS_2024_02/596211110" TargetMode="External" /><Relationship Id="rId28" Type="http://schemas.openxmlformats.org/officeDocument/2006/relationships/hyperlink" Target="https://podminky.urs.cz/item/CS_URS_2024_02/596212210" TargetMode="External" /><Relationship Id="rId29" Type="http://schemas.openxmlformats.org/officeDocument/2006/relationships/hyperlink" Target="https://podminky.urs.cz/item/CS_URS_2024_02/830311811" TargetMode="External" /><Relationship Id="rId30" Type="http://schemas.openxmlformats.org/officeDocument/2006/relationships/hyperlink" Target="https://podminky.urs.cz/item/CS_URS_2024_01/871313121" TargetMode="External" /><Relationship Id="rId31" Type="http://schemas.openxmlformats.org/officeDocument/2006/relationships/hyperlink" Target="https://podminky.urs.cz/item/CS_URS_2024_01/877310310" TargetMode="External" /><Relationship Id="rId32" Type="http://schemas.openxmlformats.org/officeDocument/2006/relationships/hyperlink" Target="https://podminky.urs.cz/item/CS_URS_2024_02/916241112" TargetMode="External" /><Relationship Id="rId33" Type="http://schemas.openxmlformats.org/officeDocument/2006/relationships/hyperlink" Target="https://podminky.urs.cz/item/CS_URS_2024_02/979021112" TargetMode="External" /><Relationship Id="rId34" Type="http://schemas.openxmlformats.org/officeDocument/2006/relationships/hyperlink" Target="https://podminky.urs.cz/item/CS_URS_2024_02/979051121" TargetMode="External" /><Relationship Id="rId35" Type="http://schemas.openxmlformats.org/officeDocument/2006/relationships/hyperlink" Target="https://podminky.urs.cz/item/CS_URS_2024_02/979071011" TargetMode="External" /><Relationship Id="rId36" Type="http://schemas.openxmlformats.org/officeDocument/2006/relationships/hyperlink" Target="https://podminky.urs.cz/item/CS_URS_2024_01/998276101" TargetMode="External" /><Relationship Id="rId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31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33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24_30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Sušice-ul.Palackého-obnova vodovodu a kanalizace od křižovatky Nad lípou po ulici Na stráni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>VAK SERVIS s.r.o.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ROUND(SUM(AS55:AS59),2)</f>
        <v>0</v>
      </c>
      <c r="AT54" s="109">
        <f>ROUND(SUM(AV54:AW54),2)</f>
        <v>0</v>
      </c>
      <c r="AU54" s="110">
        <f>ROUND(SUM(AU55:AU59),5)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ROUND(SUM(AZ55:AZ59),2)</f>
        <v>0</v>
      </c>
      <c r="BA54" s="109">
        <f>ROUND(SUM(BA55:BA59),2)</f>
        <v>0</v>
      </c>
      <c r="BB54" s="109">
        <f>ROUND(SUM(BB55:BB59),2)</f>
        <v>0</v>
      </c>
      <c r="BC54" s="109">
        <f>ROUND(SUM(BC55:BC59),2)</f>
        <v>0</v>
      </c>
      <c r="BD54" s="111">
        <f>ROUND(SUM(BD55:BD59),2)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vodovod'!J30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'SO 01 - vodovod'!P90</f>
        <v>0</v>
      </c>
      <c r="AV55" s="123">
        <f>'SO 01 - vodovod'!J33</f>
        <v>0</v>
      </c>
      <c r="AW55" s="123">
        <f>'SO 01 - vodovod'!J34</f>
        <v>0</v>
      </c>
      <c r="AX55" s="123">
        <f>'SO 01 - vodovod'!J35</f>
        <v>0</v>
      </c>
      <c r="AY55" s="123">
        <f>'SO 01 - vodovod'!J36</f>
        <v>0</v>
      </c>
      <c r="AZ55" s="123">
        <f>'SO 01 - vodovod'!F33</f>
        <v>0</v>
      </c>
      <c r="BA55" s="123">
        <f>'SO 01 - vodovod'!F34</f>
        <v>0</v>
      </c>
      <c r="BB55" s="123">
        <f>'SO 01 - vodovod'!F35</f>
        <v>0</v>
      </c>
      <c r="BC55" s="123">
        <f>'SO 01 - vodovod'!F36</f>
        <v>0</v>
      </c>
      <c r="BD55" s="125">
        <f>'SO 01 - vodovod'!F37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02 - kanalizace'!J30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'SO 02 - kanalizace'!P90</f>
        <v>0</v>
      </c>
      <c r="AV56" s="123">
        <f>'SO 02 - kanalizace'!J33</f>
        <v>0</v>
      </c>
      <c r="AW56" s="123">
        <f>'SO 02 - kanalizace'!J34</f>
        <v>0</v>
      </c>
      <c r="AX56" s="123">
        <f>'SO 02 - kanalizace'!J35</f>
        <v>0</v>
      </c>
      <c r="AY56" s="123">
        <f>'SO 02 - kanalizace'!J36</f>
        <v>0</v>
      </c>
      <c r="AZ56" s="123">
        <f>'SO 02 - kanalizace'!F33</f>
        <v>0</v>
      </c>
      <c r="BA56" s="123">
        <f>'SO 02 - kanalizace'!F34</f>
        <v>0</v>
      </c>
      <c r="BB56" s="123">
        <f>'SO 02 - kanalizace'!F35</f>
        <v>0</v>
      </c>
      <c r="BC56" s="123">
        <f>'SO 02 - kanalizace'!F36</f>
        <v>0</v>
      </c>
      <c r="BD56" s="125">
        <f>'SO 02 - kanalizace'!F37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03 - vodovodní přípojky'!J30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'SO 03 - vodovodní přípojky'!P90</f>
        <v>0</v>
      </c>
      <c r="AV57" s="123">
        <f>'SO 03 - vodovodní přípojky'!J33</f>
        <v>0</v>
      </c>
      <c r="AW57" s="123">
        <f>'SO 03 - vodovodní přípojky'!J34</f>
        <v>0</v>
      </c>
      <c r="AX57" s="123">
        <f>'SO 03 - vodovodní přípojky'!J35</f>
        <v>0</v>
      </c>
      <c r="AY57" s="123">
        <f>'SO 03 - vodovodní přípojky'!J36</f>
        <v>0</v>
      </c>
      <c r="AZ57" s="123">
        <f>'SO 03 - vodovodní přípojky'!F33</f>
        <v>0</v>
      </c>
      <c r="BA57" s="123">
        <f>'SO 03 - vodovodní přípojky'!F34</f>
        <v>0</v>
      </c>
      <c r="BB57" s="123">
        <f>'SO 03 - vodovodní přípojky'!F35</f>
        <v>0</v>
      </c>
      <c r="BC57" s="123">
        <f>'SO 03 - vodovodní přípojky'!F36</f>
        <v>0</v>
      </c>
      <c r="BD57" s="125">
        <f>'SO 03 - vodovodní přípojky'!F37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04 - kanalizační přípojky'!J30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2">
        <v>0</v>
      </c>
      <c r="AT58" s="123">
        <f>ROUND(SUM(AV58:AW58),2)</f>
        <v>0</v>
      </c>
      <c r="AU58" s="124">
        <f>'SO 04 - kanalizační přípojky'!P90</f>
        <v>0</v>
      </c>
      <c r="AV58" s="123">
        <f>'SO 04 - kanalizační přípojky'!J33</f>
        <v>0</v>
      </c>
      <c r="AW58" s="123">
        <f>'SO 04 - kanalizační přípojky'!J34</f>
        <v>0</v>
      </c>
      <c r="AX58" s="123">
        <f>'SO 04 - kanalizační přípojky'!J35</f>
        <v>0</v>
      </c>
      <c r="AY58" s="123">
        <f>'SO 04 - kanalizační přípojky'!J36</f>
        <v>0</v>
      </c>
      <c r="AZ58" s="123">
        <f>'SO 04 - kanalizační přípojky'!F33</f>
        <v>0</v>
      </c>
      <c r="BA58" s="123">
        <f>'SO 04 - kanalizační přípojky'!F34</f>
        <v>0</v>
      </c>
      <c r="BB58" s="123">
        <f>'SO 04 - kanalizační přípojky'!F35</f>
        <v>0</v>
      </c>
      <c r="BC58" s="123">
        <f>'SO 04 - kanalizační přípojky'!F36</f>
        <v>0</v>
      </c>
      <c r="BD58" s="125">
        <f>'SO 04 - kanalizační přípojky'!F37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7" customFormat="1" ht="16.5" customHeight="1">
      <c r="A59" s="114" t="s">
        <v>76</v>
      </c>
      <c r="B59" s="115"/>
      <c r="C59" s="116"/>
      <c r="D59" s="117" t="s">
        <v>92</v>
      </c>
      <c r="E59" s="117"/>
      <c r="F59" s="117"/>
      <c r="G59" s="117"/>
      <c r="H59" s="117"/>
      <c r="I59" s="118"/>
      <c r="J59" s="117" t="s">
        <v>92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'VRN - VRN'!J30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79</v>
      </c>
      <c r="AR59" s="121"/>
      <c r="AS59" s="127">
        <v>0</v>
      </c>
      <c r="AT59" s="128">
        <f>ROUND(SUM(AV59:AW59),2)</f>
        <v>0</v>
      </c>
      <c r="AU59" s="129">
        <f>'VRN - VRN'!P84</f>
        <v>0</v>
      </c>
      <c r="AV59" s="128">
        <f>'VRN - VRN'!J33</f>
        <v>0</v>
      </c>
      <c r="AW59" s="128">
        <f>'VRN - VRN'!J34</f>
        <v>0</v>
      </c>
      <c r="AX59" s="128">
        <f>'VRN - VRN'!J35</f>
        <v>0</v>
      </c>
      <c r="AY59" s="128">
        <f>'VRN - VRN'!J36</f>
        <v>0</v>
      </c>
      <c r="AZ59" s="128">
        <f>'VRN - VRN'!F33</f>
        <v>0</v>
      </c>
      <c r="BA59" s="128">
        <f>'VRN - VRN'!F34</f>
        <v>0</v>
      </c>
      <c r="BB59" s="128">
        <f>'VRN - VRN'!F35</f>
        <v>0</v>
      </c>
      <c r="BC59" s="128">
        <f>'VRN - VRN'!F36</f>
        <v>0</v>
      </c>
      <c r="BD59" s="130">
        <f>'VRN - VRN'!F37</f>
        <v>0</v>
      </c>
      <c r="BE59" s="7"/>
      <c r="BT59" s="126" t="s">
        <v>80</v>
      </c>
      <c r="BV59" s="126" t="s">
        <v>74</v>
      </c>
      <c r="BW59" s="126" t="s">
        <v>93</v>
      </c>
      <c r="BX59" s="126" t="s">
        <v>5</v>
      </c>
      <c r="CL59" s="126" t="s">
        <v>19</v>
      </c>
      <c r="CM59" s="126" t="s">
        <v>82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9Na82rraER4n0EY/6/HHt1syXK2S0xKn/kNWAVPvMKJzkfsLb2GaM6hVo3UKF4n1sERHhCntHsi9IykphYqk/A==" hashValue="fToaudWWIFpCkf6xNZE4YaX9nSJCHNKMLiUJ3XCnKixVb5D8uLI67R1whonsGs3VIBta+lWta3VQBrDIUPtot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vodovod'!C2" display="/"/>
    <hyperlink ref="A56" location="'SO 02 - kanalizace'!C2" display="/"/>
    <hyperlink ref="A57" location="'SO 03 - vodovodní přípojky'!C2" display="/"/>
    <hyperlink ref="A58" location="'SO 04 - kanalizační přípojky'!C2" display="/"/>
    <hyperlink ref="A59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  <c r="AZ2" s="131" t="s">
        <v>94</v>
      </c>
      <c r="BA2" s="131" t="s">
        <v>95</v>
      </c>
      <c r="BB2" s="131" t="s">
        <v>96</v>
      </c>
      <c r="BC2" s="131" t="s">
        <v>72</v>
      </c>
      <c r="BD2" s="131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  <c r="AZ3" s="131" t="s">
        <v>98</v>
      </c>
      <c r="BA3" s="131" t="s">
        <v>99</v>
      </c>
      <c r="BB3" s="131" t="s">
        <v>96</v>
      </c>
      <c r="BC3" s="131" t="s">
        <v>100</v>
      </c>
      <c r="BD3" s="131" t="s">
        <v>82</v>
      </c>
    </row>
    <row r="4" s="1" customFormat="1" ht="24.96" customHeight="1">
      <c r="B4" s="23"/>
      <c r="D4" s="134" t="s">
        <v>101</v>
      </c>
      <c r="L4" s="23"/>
      <c r="M4" s="135" t="s">
        <v>10</v>
      </c>
      <c r="AT4" s="20" t="s">
        <v>4</v>
      </c>
      <c r="AZ4" s="131" t="s">
        <v>102</v>
      </c>
      <c r="BA4" s="131" t="s">
        <v>102</v>
      </c>
      <c r="BB4" s="131" t="s">
        <v>96</v>
      </c>
      <c r="BC4" s="131" t="s">
        <v>103</v>
      </c>
      <c r="BD4" s="131" t="s">
        <v>82</v>
      </c>
    </row>
    <row r="5" s="1" customFormat="1" ht="6.96" customHeight="1">
      <c r="B5" s="23"/>
      <c r="L5" s="23"/>
      <c r="AZ5" s="131" t="s">
        <v>104</v>
      </c>
      <c r="BA5" s="131" t="s">
        <v>105</v>
      </c>
      <c r="BB5" s="131" t="s">
        <v>106</v>
      </c>
      <c r="BC5" s="131" t="s">
        <v>107</v>
      </c>
      <c r="BD5" s="131" t="s">
        <v>82</v>
      </c>
    </row>
    <row r="6" s="1" customFormat="1" ht="12" customHeight="1">
      <c r="B6" s="23"/>
      <c r="D6" s="136" t="s">
        <v>16</v>
      </c>
      <c r="L6" s="23"/>
      <c r="AZ6" s="131" t="s">
        <v>108</v>
      </c>
      <c r="BA6" s="131" t="s">
        <v>108</v>
      </c>
      <c r="BB6" s="131" t="s">
        <v>106</v>
      </c>
      <c r="BC6" s="131" t="s">
        <v>109</v>
      </c>
      <c r="BD6" s="131" t="s">
        <v>82</v>
      </c>
    </row>
    <row r="7" s="1" customFormat="1" ht="26.25" customHeight="1">
      <c r="B7" s="23"/>
      <c r="E7" s="137" t="str">
        <f>'Rekapitulace stavby'!K6</f>
        <v>Sušice-ul.Palackého-obnova vodovodu a kanalizace od křižovatky Nad lípou po ulici Na stráni</v>
      </c>
      <c r="F7" s="136"/>
      <c r="G7" s="136"/>
      <c r="H7" s="136"/>
      <c r="L7" s="23"/>
      <c r="AZ7" s="131" t="s">
        <v>110</v>
      </c>
      <c r="BA7" s="131" t="s">
        <v>111</v>
      </c>
      <c r="BB7" s="131" t="s">
        <v>106</v>
      </c>
      <c r="BC7" s="131" t="s">
        <v>112</v>
      </c>
      <c r="BD7" s="131" t="s">
        <v>82</v>
      </c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114</v>
      </c>
      <c r="BA8" s="131" t="s">
        <v>114</v>
      </c>
      <c r="BB8" s="131" t="s">
        <v>106</v>
      </c>
      <c r="BC8" s="131" t="s">
        <v>115</v>
      </c>
      <c r="BD8" s="131" t="s">
        <v>82</v>
      </c>
    </row>
    <row r="9" s="2" customFormat="1" ht="16.5" customHeight="1">
      <c r="A9" s="41"/>
      <c r="B9" s="47"/>
      <c r="C9" s="41"/>
      <c r="D9" s="41"/>
      <c r="E9" s="139" t="s">
        <v>116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117</v>
      </c>
      <c r="BA9" s="131" t="s">
        <v>117</v>
      </c>
      <c r="BB9" s="131" t="s">
        <v>106</v>
      </c>
      <c r="BC9" s="131" t="s">
        <v>118</v>
      </c>
      <c r="BD9" s="131" t="s">
        <v>82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119</v>
      </c>
      <c r="BA10" s="131" t="s">
        <v>120</v>
      </c>
      <c r="BB10" s="131" t="s">
        <v>96</v>
      </c>
      <c r="BC10" s="131" t="s">
        <v>121</v>
      </c>
      <c r="BD10" s="131" t="s">
        <v>97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tr">
        <f>IF('Rekapitulace stavby'!AN10="","",'Rekapitulace stavby'!AN10)</f>
        <v/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tr">
        <f>IF('Rekapitulace stavby'!E11="","",'Rekapitulace stavby'!E11)</f>
        <v xml:space="preserve"> </v>
      </c>
      <c r="F15" s="41"/>
      <c r="G15" s="41"/>
      <c r="H15" s="41"/>
      <c r="I15" s="136" t="s">
        <v>27</v>
      </c>
      <c r="J15" s="140" t="str">
        <f>IF('Rekapitulace stavby'!AN11="","",'Rekapitulace stavby'!AN11)</f>
        <v/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28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27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30</v>
      </c>
      <c r="E20" s="41"/>
      <c r="F20" s="41"/>
      <c r="G20" s="41"/>
      <c r="H20" s="41"/>
      <c r="I20" s="136" t="s">
        <v>26</v>
      </c>
      <c r="J20" s="140" t="s">
        <v>31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32</v>
      </c>
      <c r="F21" s="41"/>
      <c r="G21" s="41"/>
      <c r="H21" s="41"/>
      <c r="I21" s="136" t="s">
        <v>27</v>
      </c>
      <c r="J21" s="140" t="s">
        <v>33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35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27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ROUND(J90,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ROUND((SUM(BE90:BE373)),  2)</f>
        <v>0</v>
      </c>
      <c r="G33" s="41"/>
      <c r="H33" s="41"/>
      <c r="I33" s="152">
        <v>0.20999999999999999</v>
      </c>
      <c r="J33" s="151">
        <f>ROUND(((SUM(BE90:BE373))*I33),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ROUND((SUM(BF90:BF373)),  2)</f>
        <v>0</v>
      </c>
      <c r="G34" s="41"/>
      <c r="H34" s="41"/>
      <c r="I34" s="152">
        <v>0.12</v>
      </c>
      <c r="J34" s="151">
        <f>ROUND(((SUM(BF90:BF373))*I34),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ROUND((SUM(BG90:BG373)),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ROUND((SUM(BH90:BH373)),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ROUND((SUM(BI90:BI373)),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122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Sušice-ul.Palackého-obnova vodovodu a kanalizace od křižovatky Nad lípou po ulici Na stráni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vodovod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13. 1. 2025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>VAK SERVIS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123</v>
      </c>
      <c r="D57" s="166"/>
      <c r="E57" s="166"/>
      <c r="F57" s="166"/>
      <c r="G57" s="166"/>
      <c r="H57" s="166"/>
      <c r="I57" s="166"/>
      <c r="J57" s="167" t="s">
        <v>124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125</v>
      </c>
    </row>
    <row r="60" s="9" customFormat="1" ht="24.96" customHeight="1">
      <c r="A60" s="9"/>
      <c r="B60" s="169"/>
      <c r="C60" s="170"/>
      <c r="D60" s="171" t="s">
        <v>126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127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128</v>
      </c>
      <c r="E62" s="178"/>
      <c r="F62" s="178"/>
      <c r="G62" s="178"/>
      <c r="H62" s="178"/>
      <c r="I62" s="178"/>
      <c r="J62" s="179">
        <f>J220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129</v>
      </c>
      <c r="E63" s="178"/>
      <c r="F63" s="178"/>
      <c r="G63" s="178"/>
      <c r="H63" s="178"/>
      <c r="I63" s="178"/>
      <c r="J63" s="179">
        <f>J224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130</v>
      </c>
      <c r="E64" s="178"/>
      <c r="F64" s="178"/>
      <c r="G64" s="178"/>
      <c r="H64" s="178"/>
      <c r="I64" s="178"/>
      <c r="J64" s="179">
        <f>J225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131</v>
      </c>
      <c r="E65" s="178"/>
      <c r="F65" s="178"/>
      <c r="G65" s="178"/>
      <c r="H65" s="178"/>
      <c r="I65" s="178"/>
      <c r="J65" s="179">
        <f>J230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132</v>
      </c>
      <c r="E66" s="178"/>
      <c r="F66" s="178"/>
      <c r="G66" s="178"/>
      <c r="H66" s="178"/>
      <c r="I66" s="178"/>
      <c r="J66" s="179">
        <f>J256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133</v>
      </c>
      <c r="E67" s="178"/>
      <c r="F67" s="178"/>
      <c r="G67" s="178"/>
      <c r="H67" s="178"/>
      <c r="I67" s="178"/>
      <c r="J67" s="179">
        <f>J353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134</v>
      </c>
      <c r="E68" s="178"/>
      <c r="F68" s="178"/>
      <c r="G68" s="178"/>
      <c r="H68" s="178"/>
      <c r="I68" s="178"/>
      <c r="J68" s="179">
        <f>J354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135</v>
      </c>
      <c r="E69" s="178"/>
      <c r="F69" s="178"/>
      <c r="G69" s="178"/>
      <c r="H69" s="178"/>
      <c r="I69" s="178"/>
      <c r="J69" s="179">
        <f>J357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136</v>
      </c>
      <c r="E70" s="178"/>
      <c r="F70" s="178"/>
      <c r="G70" s="178"/>
      <c r="H70" s="178"/>
      <c r="I70" s="178"/>
      <c r="J70" s="179">
        <f>J370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137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6.25" customHeight="1">
      <c r="A80" s="41"/>
      <c r="B80" s="42"/>
      <c r="C80" s="43"/>
      <c r="D80" s="43"/>
      <c r="E80" s="164" t="str">
        <f>E7</f>
        <v>Sušice-ul.Palackého-obnova vodovodu a kanalizace od křižovatky Nad lípou po ulici Na stráni</v>
      </c>
      <c r="F80" s="35"/>
      <c r="G80" s="35"/>
      <c r="H80" s="35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113</v>
      </c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01 - vodovod</v>
      </c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13. 1. 2025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 xml:space="preserve"> </v>
      </c>
      <c r="G86" s="43"/>
      <c r="H86" s="43"/>
      <c r="I86" s="35" t="s">
        <v>30</v>
      </c>
      <c r="J86" s="39" t="str">
        <f>E21</f>
        <v>VAK SERVIS s.r.o.</v>
      </c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 xml:space="preserve"> 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1"/>
      <c r="B89" s="182"/>
      <c r="C89" s="183" t="s">
        <v>138</v>
      </c>
      <c r="D89" s="184" t="s">
        <v>57</v>
      </c>
      <c r="E89" s="184" t="s">
        <v>53</v>
      </c>
      <c r="F89" s="184" t="s">
        <v>54</v>
      </c>
      <c r="G89" s="184" t="s">
        <v>139</v>
      </c>
      <c r="H89" s="184" t="s">
        <v>140</v>
      </c>
      <c r="I89" s="184" t="s">
        <v>141</v>
      </c>
      <c r="J89" s="184" t="s">
        <v>124</v>
      </c>
      <c r="K89" s="185" t="s">
        <v>142</v>
      </c>
      <c r="L89" s="186"/>
      <c r="M89" s="95" t="s">
        <v>19</v>
      </c>
      <c r="N89" s="96" t="s">
        <v>42</v>
      </c>
      <c r="O89" s="96" t="s">
        <v>143</v>
      </c>
      <c r="P89" s="96" t="s">
        <v>144</v>
      </c>
      <c r="Q89" s="96" t="s">
        <v>145</v>
      </c>
      <c r="R89" s="96" t="s">
        <v>146</v>
      </c>
      <c r="S89" s="96" t="s">
        <v>147</v>
      </c>
      <c r="T89" s="97" t="s">
        <v>148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1"/>
      <c r="B90" s="42"/>
      <c r="C90" s="102" t="s">
        <v>149</v>
      </c>
      <c r="D90" s="43"/>
      <c r="E90" s="43"/>
      <c r="F90" s="43"/>
      <c r="G90" s="43"/>
      <c r="H90" s="43"/>
      <c r="I90" s="43"/>
      <c r="J90" s="187">
        <f>BK90</f>
        <v>0</v>
      </c>
      <c r="K90" s="43"/>
      <c r="L90" s="47"/>
      <c r="M90" s="98"/>
      <c r="N90" s="188"/>
      <c r="O90" s="99"/>
      <c r="P90" s="189">
        <f>P91</f>
        <v>0</v>
      </c>
      <c r="Q90" s="99"/>
      <c r="R90" s="189">
        <f>R91</f>
        <v>933.04235089999997</v>
      </c>
      <c r="S90" s="99"/>
      <c r="T90" s="190">
        <f>T91</f>
        <v>250.67330999999999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125</v>
      </c>
      <c r="BK90" s="191">
        <f>BK91</f>
        <v>0</v>
      </c>
    </row>
    <row r="91" s="12" customFormat="1" ht="25.92" customHeight="1">
      <c r="A91" s="12"/>
      <c r="B91" s="192"/>
      <c r="C91" s="193"/>
      <c r="D91" s="194" t="s">
        <v>71</v>
      </c>
      <c r="E91" s="195" t="s">
        <v>150</v>
      </c>
      <c r="F91" s="195" t="s">
        <v>151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P92+P220+P224+P225+P230+P256+P353+P357+P370</f>
        <v>0</v>
      </c>
      <c r="Q91" s="200"/>
      <c r="R91" s="201">
        <f>R92+R220+R224+R225+R230+R256+R353+R357+R370</f>
        <v>933.04235089999997</v>
      </c>
      <c r="S91" s="200"/>
      <c r="T91" s="202">
        <f>T92+T220+T224+T225+T230+T256+T353+T357+T370</f>
        <v>250.67330999999999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80</v>
      </c>
      <c r="AT91" s="204" t="s">
        <v>71</v>
      </c>
      <c r="AU91" s="204" t="s">
        <v>72</v>
      </c>
      <c r="AY91" s="203" t="s">
        <v>152</v>
      </c>
      <c r="BK91" s="205">
        <f>BK92+BK220+BK224+BK225+BK230+BK256+BK353+BK357+BK370</f>
        <v>0</v>
      </c>
    </row>
    <row r="92" s="12" customFormat="1" ht="22.8" customHeight="1">
      <c r="A92" s="12"/>
      <c r="B92" s="192"/>
      <c r="C92" s="193"/>
      <c r="D92" s="194" t="s">
        <v>71</v>
      </c>
      <c r="E92" s="206" t="s">
        <v>80</v>
      </c>
      <c r="F92" s="206" t="s">
        <v>153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SUM(P93:P219)</f>
        <v>0</v>
      </c>
      <c r="Q92" s="200"/>
      <c r="R92" s="201">
        <f>SUM(R93:R219)</f>
        <v>724.1764134</v>
      </c>
      <c r="S92" s="200"/>
      <c r="T92" s="202">
        <f>SUM(T93:T219)</f>
        <v>248.81855999999999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80</v>
      </c>
      <c r="AT92" s="204" t="s">
        <v>71</v>
      </c>
      <c r="AU92" s="204" t="s">
        <v>80</v>
      </c>
      <c r="AY92" s="203" t="s">
        <v>152</v>
      </c>
      <c r="BK92" s="205">
        <f>SUM(BK93:BK219)</f>
        <v>0</v>
      </c>
    </row>
    <row r="93" s="2" customFormat="1" ht="66.75" customHeight="1">
      <c r="A93" s="41"/>
      <c r="B93" s="42"/>
      <c r="C93" s="208" t="s">
        <v>80</v>
      </c>
      <c r="D93" s="208" t="s">
        <v>154</v>
      </c>
      <c r="E93" s="209" t="s">
        <v>155</v>
      </c>
      <c r="F93" s="210" t="s">
        <v>156</v>
      </c>
      <c r="G93" s="211" t="s">
        <v>96</v>
      </c>
      <c r="H93" s="212">
        <v>286.07999999999998</v>
      </c>
      <c r="I93" s="213"/>
      <c r="J93" s="214">
        <f>ROUND(I93*H93,2)</f>
        <v>0</v>
      </c>
      <c r="K93" s="210" t="s">
        <v>19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0.57999999999999996</v>
      </c>
      <c r="T93" s="218">
        <f>S93*H93</f>
        <v>165.92639999999997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157</v>
      </c>
      <c r="AT93" s="219" t="s">
        <v>154</v>
      </c>
      <c r="AU93" s="219" t="s">
        <v>82</v>
      </c>
      <c r="AY93" s="20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157</v>
      </c>
      <c r="BM93" s="219" t="s">
        <v>158</v>
      </c>
    </row>
    <row r="94" s="13" customFormat="1">
      <c r="A94" s="13"/>
      <c r="B94" s="221"/>
      <c r="C94" s="222"/>
      <c r="D94" s="223" t="s">
        <v>159</v>
      </c>
      <c r="E94" s="224" t="s">
        <v>19</v>
      </c>
      <c r="F94" s="225" t="s">
        <v>160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159</v>
      </c>
      <c r="AU94" s="231" t="s">
        <v>82</v>
      </c>
      <c r="AV94" s="13" t="s">
        <v>80</v>
      </c>
      <c r="AW94" s="13" t="s">
        <v>34</v>
      </c>
      <c r="AX94" s="13" t="s">
        <v>72</v>
      </c>
      <c r="AY94" s="231" t="s">
        <v>152</v>
      </c>
    </row>
    <row r="95" s="14" customFormat="1">
      <c r="A95" s="14"/>
      <c r="B95" s="232"/>
      <c r="C95" s="233"/>
      <c r="D95" s="223" t="s">
        <v>159</v>
      </c>
      <c r="E95" s="234" t="s">
        <v>19</v>
      </c>
      <c r="F95" s="235" t="s">
        <v>161</v>
      </c>
      <c r="G95" s="233"/>
      <c r="H95" s="236">
        <v>20.399999999999999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2" t="s">
        <v>159</v>
      </c>
      <c r="AU95" s="242" t="s">
        <v>82</v>
      </c>
      <c r="AV95" s="14" t="s">
        <v>82</v>
      </c>
      <c r="AW95" s="14" t="s">
        <v>34</v>
      </c>
      <c r="AX95" s="14" t="s">
        <v>72</v>
      </c>
      <c r="AY95" s="242" t="s">
        <v>152</v>
      </c>
    </row>
    <row r="96" s="13" customFormat="1">
      <c r="A96" s="13"/>
      <c r="B96" s="221"/>
      <c r="C96" s="222"/>
      <c r="D96" s="223" t="s">
        <v>159</v>
      </c>
      <c r="E96" s="224" t="s">
        <v>19</v>
      </c>
      <c r="F96" s="225" t="s">
        <v>162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159</v>
      </c>
      <c r="AU96" s="231" t="s">
        <v>82</v>
      </c>
      <c r="AV96" s="13" t="s">
        <v>80</v>
      </c>
      <c r="AW96" s="13" t="s">
        <v>34</v>
      </c>
      <c r="AX96" s="13" t="s">
        <v>72</v>
      </c>
      <c r="AY96" s="231" t="s">
        <v>152</v>
      </c>
    </row>
    <row r="97" s="14" customFormat="1">
      <c r="A97" s="14"/>
      <c r="B97" s="232"/>
      <c r="C97" s="233"/>
      <c r="D97" s="223" t="s">
        <v>159</v>
      </c>
      <c r="E97" s="234" t="s">
        <v>19</v>
      </c>
      <c r="F97" s="235" t="s">
        <v>163</v>
      </c>
      <c r="G97" s="233"/>
      <c r="H97" s="236">
        <v>210.90000000000001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2" t="s">
        <v>159</v>
      </c>
      <c r="AU97" s="242" t="s">
        <v>82</v>
      </c>
      <c r="AV97" s="14" t="s">
        <v>82</v>
      </c>
      <c r="AW97" s="14" t="s">
        <v>34</v>
      </c>
      <c r="AX97" s="14" t="s">
        <v>72</v>
      </c>
      <c r="AY97" s="242" t="s">
        <v>152</v>
      </c>
    </row>
    <row r="98" s="14" customFormat="1">
      <c r="A98" s="14"/>
      <c r="B98" s="232"/>
      <c r="C98" s="233"/>
      <c r="D98" s="223" t="s">
        <v>159</v>
      </c>
      <c r="E98" s="234" t="s">
        <v>19</v>
      </c>
      <c r="F98" s="235" t="s">
        <v>164</v>
      </c>
      <c r="G98" s="233"/>
      <c r="H98" s="236">
        <v>54.780000000000001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159</v>
      </c>
      <c r="AU98" s="242" t="s">
        <v>82</v>
      </c>
      <c r="AV98" s="14" t="s">
        <v>82</v>
      </c>
      <c r="AW98" s="14" t="s">
        <v>34</v>
      </c>
      <c r="AX98" s="14" t="s">
        <v>72</v>
      </c>
      <c r="AY98" s="242" t="s">
        <v>152</v>
      </c>
    </row>
    <row r="99" s="13" customFormat="1">
      <c r="A99" s="13"/>
      <c r="B99" s="221"/>
      <c r="C99" s="222"/>
      <c r="D99" s="223" t="s">
        <v>159</v>
      </c>
      <c r="E99" s="224" t="s">
        <v>19</v>
      </c>
      <c r="F99" s="225" t="s">
        <v>165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159</v>
      </c>
      <c r="AU99" s="231" t="s">
        <v>82</v>
      </c>
      <c r="AV99" s="13" t="s">
        <v>80</v>
      </c>
      <c r="AW99" s="13" t="s">
        <v>34</v>
      </c>
      <c r="AX99" s="13" t="s">
        <v>72</v>
      </c>
      <c r="AY99" s="231" t="s">
        <v>152</v>
      </c>
    </row>
    <row r="100" s="13" customFormat="1">
      <c r="A100" s="13"/>
      <c r="B100" s="221"/>
      <c r="C100" s="222"/>
      <c r="D100" s="223" t="s">
        <v>159</v>
      </c>
      <c r="E100" s="224" t="s">
        <v>19</v>
      </c>
      <c r="F100" s="225" t="s">
        <v>166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159</v>
      </c>
      <c r="AU100" s="231" t="s">
        <v>82</v>
      </c>
      <c r="AV100" s="13" t="s">
        <v>80</v>
      </c>
      <c r="AW100" s="13" t="s">
        <v>34</v>
      </c>
      <c r="AX100" s="13" t="s">
        <v>72</v>
      </c>
      <c r="AY100" s="231" t="s">
        <v>152</v>
      </c>
    </row>
    <row r="101" s="13" customFormat="1">
      <c r="A101" s="13"/>
      <c r="B101" s="221"/>
      <c r="C101" s="222"/>
      <c r="D101" s="223" t="s">
        <v>159</v>
      </c>
      <c r="E101" s="224" t="s">
        <v>19</v>
      </c>
      <c r="F101" s="225" t="s">
        <v>167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159</v>
      </c>
      <c r="AU101" s="231" t="s">
        <v>82</v>
      </c>
      <c r="AV101" s="13" t="s">
        <v>80</v>
      </c>
      <c r="AW101" s="13" t="s">
        <v>34</v>
      </c>
      <c r="AX101" s="13" t="s">
        <v>72</v>
      </c>
      <c r="AY101" s="231" t="s">
        <v>152</v>
      </c>
    </row>
    <row r="102" s="15" customFormat="1">
      <c r="A102" s="15"/>
      <c r="B102" s="243"/>
      <c r="C102" s="244"/>
      <c r="D102" s="223" t="s">
        <v>159</v>
      </c>
      <c r="E102" s="245" t="s">
        <v>19</v>
      </c>
      <c r="F102" s="246" t="s">
        <v>168</v>
      </c>
      <c r="G102" s="244"/>
      <c r="H102" s="247">
        <v>286.07999999999998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3" t="s">
        <v>159</v>
      </c>
      <c r="AU102" s="253" t="s">
        <v>82</v>
      </c>
      <c r="AV102" s="15" t="s">
        <v>157</v>
      </c>
      <c r="AW102" s="15" t="s">
        <v>34</v>
      </c>
      <c r="AX102" s="15" t="s">
        <v>80</v>
      </c>
      <c r="AY102" s="253" t="s">
        <v>152</v>
      </c>
    </row>
    <row r="103" s="2" customFormat="1" ht="55.5" customHeight="1">
      <c r="A103" s="41"/>
      <c r="B103" s="42"/>
      <c r="C103" s="208" t="s">
        <v>82</v>
      </c>
      <c r="D103" s="208" t="s">
        <v>154</v>
      </c>
      <c r="E103" s="209" t="s">
        <v>169</v>
      </c>
      <c r="F103" s="210" t="s">
        <v>170</v>
      </c>
      <c r="G103" s="211" t="s">
        <v>96</v>
      </c>
      <c r="H103" s="212">
        <v>265.68000000000001</v>
      </c>
      <c r="I103" s="213"/>
      <c r="J103" s="214">
        <f>ROUND(I103*H103,2)</f>
        <v>0</v>
      </c>
      <c r="K103" s="210" t="s">
        <v>171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0.22</v>
      </c>
      <c r="T103" s="218">
        <f>S103*H103</f>
        <v>58.449600000000004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157</v>
      </c>
      <c r="AT103" s="219" t="s">
        <v>154</v>
      </c>
      <c r="AU103" s="219" t="s">
        <v>82</v>
      </c>
      <c r="AY103" s="20" t="s">
        <v>152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157</v>
      </c>
      <c r="BM103" s="219" t="s">
        <v>172</v>
      </c>
    </row>
    <row r="104" s="2" customFormat="1">
      <c r="A104" s="41"/>
      <c r="B104" s="42"/>
      <c r="C104" s="43"/>
      <c r="D104" s="254" t="s">
        <v>173</v>
      </c>
      <c r="E104" s="43"/>
      <c r="F104" s="255" t="s">
        <v>174</v>
      </c>
      <c r="G104" s="43"/>
      <c r="H104" s="43"/>
      <c r="I104" s="256"/>
      <c r="J104" s="43"/>
      <c r="K104" s="43"/>
      <c r="L104" s="47"/>
      <c r="M104" s="257"/>
      <c r="N104" s="258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173</v>
      </c>
      <c r="AU104" s="20" t="s">
        <v>82</v>
      </c>
    </row>
    <row r="105" s="14" customFormat="1">
      <c r="A105" s="14"/>
      <c r="B105" s="232"/>
      <c r="C105" s="233"/>
      <c r="D105" s="223" t="s">
        <v>159</v>
      </c>
      <c r="E105" s="234" t="s">
        <v>19</v>
      </c>
      <c r="F105" s="235" t="s">
        <v>98</v>
      </c>
      <c r="G105" s="233"/>
      <c r="H105" s="236">
        <v>265.68000000000001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2" t="s">
        <v>159</v>
      </c>
      <c r="AU105" s="242" t="s">
        <v>82</v>
      </c>
      <c r="AV105" s="14" t="s">
        <v>82</v>
      </c>
      <c r="AW105" s="14" t="s">
        <v>34</v>
      </c>
      <c r="AX105" s="14" t="s">
        <v>72</v>
      </c>
      <c r="AY105" s="242" t="s">
        <v>152</v>
      </c>
    </row>
    <row r="106" s="15" customFormat="1">
      <c r="A106" s="15"/>
      <c r="B106" s="243"/>
      <c r="C106" s="244"/>
      <c r="D106" s="223" t="s">
        <v>159</v>
      </c>
      <c r="E106" s="245" t="s">
        <v>19</v>
      </c>
      <c r="F106" s="246" t="s">
        <v>168</v>
      </c>
      <c r="G106" s="244"/>
      <c r="H106" s="247">
        <v>265.68000000000001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3" t="s">
        <v>159</v>
      </c>
      <c r="AU106" s="253" t="s">
        <v>82</v>
      </c>
      <c r="AV106" s="15" t="s">
        <v>157</v>
      </c>
      <c r="AW106" s="15" t="s">
        <v>34</v>
      </c>
      <c r="AX106" s="15" t="s">
        <v>80</v>
      </c>
      <c r="AY106" s="253" t="s">
        <v>152</v>
      </c>
    </row>
    <row r="107" s="2" customFormat="1" ht="55.5" customHeight="1">
      <c r="A107" s="41"/>
      <c r="B107" s="42"/>
      <c r="C107" s="208" t="s">
        <v>97</v>
      </c>
      <c r="D107" s="208" t="s">
        <v>154</v>
      </c>
      <c r="E107" s="209" t="s">
        <v>175</v>
      </c>
      <c r="F107" s="210" t="s">
        <v>176</v>
      </c>
      <c r="G107" s="211" t="s">
        <v>96</v>
      </c>
      <c r="H107" s="212">
        <v>265.68000000000001</v>
      </c>
      <c r="I107" s="213"/>
      <c r="J107" s="214">
        <f>ROUND(I107*H107,2)</f>
        <v>0</v>
      </c>
      <c r="K107" s="210" t="s">
        <v>177</v>
      </c>
      <c r="L107" s="47"/>
      <c r="M107" s="215" t="s">
        <v>19</v>
      </c>
      <c r="N107" s="216" t="s">
        <v>43</v>
      </c>
      <c r="O107" s="87"/>
      <c r="P107" s="217">
        <f>O107*H107</f>
        <v>0</v>
      </c>
      <c r="Q107" s="217">
        <v>6.0000000000000002E-05</v>
      </c>
      <c r="R107" s="217">
        <f>Q107*H107</f>
        <v>0.015940800000000001</v>
      </c>
      <c r="S107" s="217">
        <v>0.091999999999999998</v>
      </c>
      <c r="T107" s="218">
        <f>S107*H107</f>
        <v>24.44256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157</v>
      </c>
      <c r="AT107" s="219" t="s">
        <v>154</v>
      </c>
      <c r="AU107" s="219" t="s">
        <v>82</v>
      </c>
      <c r="AY107" s="20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80</v>
      </c>
      <c r="BK107" s="220">
        <f>ROUND(I107*H107,2)</f>
        <v>0</v>
      </c>
      <c r="BL107" s="20" t="s">
        <v>157</v>
      </c>
      <c r="BM107" s="219" t="s">
        <v>178</v>
      </c>
    </row>
    <row r="108" s="2" customFormat="1">
      <c r="A108" s="41"/>
      <c r="B108" s="42"/>
      <c r="C108" s="43"/>
      <c r="D108" s="254" t="s">
        <v>173</v>
      </c>
      <c r="E108" s="43"/>
      <c r="F108" s="255" t="s">
        <v>179</v>
      </c>
      <c r="G108" s="43"/>
      <c r="H108" s="43"/>
      <c r="I108" s="256"/>
      <c r="J108" s="43"/>
      <c r="K108" s="43"/>
      <c r="L108" s="47"/>
      <c r="M108" s="257"/>
      <c r="N108" s="258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173</v>
      </c>
      <c r="AU108" s="20" t="s">
        <v>82</v>
      </c>
    </row>
    <row r="109" s="13" customFormat="1">
      <c r="A109" s="13"/>
      <c r="B109" s="221"/>
      <c r="C109" s="222"/>
      <c r="D109" s="223" t="s">
        <v>159</v>
      </c>
      <c r="E109" s="224" t="s">
        <v>19</v>
      </c>
      <c r="F109" s="225" t="s">
        <v>162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159</v>
      </c>
      <c r="AU109" s="231" t="s">
        <v>82</v>
      </c>
      <c r="AV109" s="13" t="s">
        <v>80</v>
      </c>
      <c r="AW109" s="13" t="s">
        <v>34</v>
      </c>
      <c r="AX109" s="13" t="s">
        <v>72</v>
      </c>
      <c r="AY109" s="231" t="s">
        <v>152</v>
      </c>
    </row>
    <row r="110" s="14" customFormat="1">
      <c r="A110" s="14"/>
      <c r="B110" s="232"/>
      <c r="C110" s="233"/>
      <c r="D110" s="223" t="s">
        <v>159</v>
      </c>
      <c r="E110" s="234" t="s">
        <v>19</v>
      </c>
      <c r="F110" s="235" t="s">
        <v>164</v>
      </c>
      <c r="G110" s="233"/>
      <c r="H110" s="236">
        <v>54.780000000000001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2" t="s">
        <v>159</v>
      </c>
      <c r="AU110" s="242" t="s">
        <v>82</v>
      </c>
      <c r="AV110" s="14" t="s">
        <v>82</v>
      </c>
      <c r="AW110" s="14" t="s">
        <v>34</v>
      </c>
      <c r="AX110" s="14" t="s">
        <v>72</v>
      </c>
      <c r="AY110" s="242" t="s">
        <v>152</v>
      </c>
    </row>
    <row r="111" s="14" customFormat="1">
      <c r="A111" s="14"/>
      <c r="B111" s="232"/>
      <c r="C111" s="233"/>
      <c r="D111" s="223" t="s">
        <v>159</v>
      </c>
      <c r="E111" s="234" t="s">
        <v>19</v>
      </c>
      <c r="F111" s="235" t="s">
        <v>163</v>
      </c>
      <c r="G111" s="233"/>
      <c r="H111" s="236">
        <v>210.90000000000001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159</v>
      </c>
      <c r="AU111" s="242" t="s">
        <v>82</v>
      </c>
      <c r="AV111" s="14" t="s">
        <v>82</v>
      </c>
      <c r="AW111" s="14" t="s">
        <v>34</v>
      </c>
      <c r="AX111" s="14" t="s">
        <v>72</v>
      </c>
      <c r="AY111" s="242" t="s">
        <v>152</v>
      </c>
    </row>
    <row r="112" s="15" customFormat="1">
      <c r="A112" s="15"/>
      <c r="B112" s="243"/>
      <c r="C112" s="244"/>
      <c r="D112" s="223" t="s">
        <v>159</v>
      </c>
      <c r="E112" s="245" t="s">
        <v>98</v>
      </c>
      <c r="F112" s="246" t="s">
        <v>168</v>
      </c>
      <c r="G112" s="244"/>
      <c r="H112" s="247">
        <v>265.68000000000001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159</v>
      </c>
      <c r="AU112" s="253" t="s">
        <v>82</v>
      </c>
      <c r="AV112" s="15" t="s">
        <v>157</v>
      </c>
      <c r="AW112" s="15" t="s">
        <v>34</v>
      </c>
      <c r="AX112" s="15" t="s">
        <v>80</v>
      </c>
      <c r="AY112" s="253" t="s">
        <v>152</v>
      </c>
    </row>
    <row r="113" s="2" customFormat="1" ht="24.15" customHeight="1">
      <c r="A113" s="41"/>
      <c r="B113" s="42"/>
      <c r="C113" s="208" t="s">
        <v>157</v>
      </c>
      <c r="D113" s="208" t="s">
        <v>154</v>
      </c>
      <c r="E113" s="209" t="s">
        <v>180</v>
      </c>
      <c r="F113" s="210" t="s">
        <v>181</v>
      </c>
      <c r="G113" s="211" t="s">
        <v>182</v>
      </c>
      <c r="H113" s="212">
        <v>68</v>
      </c>
      <c r="I113" s="213"/>
      <c r="J113" s="214">
        <f>ROUND(I113*H113,2)</f>
        <v>0</v>
      </c>
      <c r="K113" s="210" t="s">
        <v>19</v>
      </c>
      <c r="L113" s="47"/>
      <c r="M113" s="215" t="s">
        <v>19</v>
      </c>
      <c r="N113" s="216" t="s">
        <v>43</v>
      </c>
      <c r="O113" s="87"/>
      <c r="P113" s="217">
        <f>O113*H113</f>
        <v>0</v>
      </c>
      <c r="Q113" s="217">
        <v>3.0000000000000001E-05</v>
      </c>
      <c r="R113" s="217">
        <f>Q113*H113</f>
        <v>0.0020400000000000001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157</v>
      </c>
      <c r="AT113" s="219" t="s">
        <v>154</v>
      </c>
      <c r="AU113" s="219" t="s">
        <v>82</v>
      </c>
      <c r="AY113" s="20" t="s">
        <v>152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80</v>
      </c>
      <c r="BK113" s="220">
        <f>ROUND(I113*H113,2)</f>
        <v>0</v>
      </c>
      <c r="BL113" s="20" t="s">
        <v>157</v>
      </c>
      <c r="BM113" s="219" t="s">
        <v>183</v>
      </c>
    </row>
    <row r="114" s="14" customFormat="1">
      <c r="A114" s="14"/>
      <c r="B114" s="232"/>
      <c r="C114" s="233"/>
      <c r="D114" s="223" t="s">
        <v>159</v>
      </c>
      <c r="E114" s="234" t="s">
        <v>19</v>
      </c>
      <c r="F114" s="235" t="s">
        <v>184</v>
      </c>
      <c r="G114" s="233"/>
      <c r="H114" s="236">
        <v>68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159</v>
      </c>
      <c r="AU114" s="242" t="s">
        <v>82</v>
      </c>
      <c r="AV114" s="14" t="s">
        <v>82</v>
      </c>
      <c r="AW114" s="14" t="s">
        <v>34</v>
      </c>
      <c r="AX114" s="14" t="s">
        <v>80</v>
      </c>
      <c r="AY114" s="242" t="s">
        <v>152</v>
      </c>
    </row>
    <row r="115" s="2" customFormat="1" ht="37.8" customHeight="1">
      <c r="A115" s="41"/>
      <c r="B115" s="42"/>
      <c r="C115" s="208" t="s">
        <v>185</v>
      </c>
      <c r="D115" s="208" t="s">
        <v>154</v>
      </c>
      <c r="E115" s="209" t="s">
        <v>186</v>
      </c>
      <c r="F115" s="210" t="s">
        <v>187</v>
      </c>
      <c r="G115" s="211" t="s">
        <v>188</v>
      </c>
      <c r="H115" s="212">
        <v>17</v>
      </c>
      <c r="I115" s="213"/>
      <c r="J115" s="214">
        <f>ROUND(I115*H115,2)</f>
        <v>0</v>
      </c>
      <c r="K115" s="210" t="s">
        <v>19</v>
      </c>
      <c r="L115" s="47"/>
      <c r="M115" s="215" t="s">
        <v>19</v>
      </c>
      <c r="N115" s="216" t="s">
        <v>43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157</v>
      </c>
      <c r="AT115" s="219" t="s">
        <v>154</v>
      </c>
      <c r="AU115" s="219" t="s">
        <v>82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80</v>
      </c>
      <c r="BK115" s="220">
        <f>ROUND(I115*H115,2)</f>
        <v>0</v>
      </c>
      <c r="BL115" s="20" t="s">
        <v>157</v>
      </c>
      <c r="BM115" s="219" t="s">
        <v>189</v>
      </c>
    </row>
    <row r="116" s="2" customFormat="1" ht="90" customHeight="1">
      <c r="A116" s="41"/>
      <c r="B116" s="42"/>
      <c r="C116" s="208" t="s">
        <v>190</v>
      </c>
      <c r="D116" s="208" t="s">
        <v>154</v>
      </c>
      <c r="E116" s="209" t="s">
        <v>191</v>
      </c>
      <c r="F116" s="210" t="s">
        <v>192</v>
      </c>
      <c r="G116" s="211" t="s">
        <v>193</v>
      </c>
      <c r="H116" s="212">
        <v>8.4700000000000006</v>
      </c>
      <c r="I116" s="213"/>
      <c r="J116" s="214">
        <f>ROUND(I116*H116,2)</f>
        <v>0</v>
      </c>
      <c r="K116" s="210" t="s">
        <v>171</v>
      </c>
      <c r="L116" s="47"/>
      <c r="M116" s="215" t="s">
        <v>19</v>
      </c>
      <c r="N116" s="216" t="s">
        <v>43</v>
      </c>
      <c r="O116" s="87"/>
      <c r="P116" s="217">
        <f>O116*H116</f>
        <v>0</v>
      </c>
      <c r="Q116" s="217">
        <v>0.0086800000000000002</v>
      </c>
      <c r="R116" s="217">
        <f>Q116*H116</f>
        <v>0.073519600000000004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157</v>
      </c>
      <c r="AT116" s="219" t="s">
        <v>154</v>
      </c>
      <c r="AU116" s="219" t="s">
        <v>82</v>
      </c>
      <c r="AY116" s="20" t="s">
        <v>152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80</v>
      </c>
      <c r="BK116" s="220">
        <f>ROUND(I116*H116,2)</f>
        <v>0</v>
      </c>
      <c r="BL116" s="20" t="s">
        <v>157</v>
      </c>
      <c r="BM116" s="219" t="s">
        <v>194</v>
      </c>
    </row>
    <row r="117" s="2" customFormat="1">
      <c r="A117" s="41"/>
      <c r="B117" s="42"/>
      <c r="C117" s="43"/>
      <c r="D117" s="254" t="s">
        <v>173</v>
      </c>
      <c r="E117" s="43"/>
      <c r="F117" s="255" t="s">
        <v>195</v>
      </c>
      <c r="G117" s="43"/>
      <c r="H117" s="43"/>
      <c r="I117" s="256"/>
      <c r="J117" s="43"/>
      <c r="K117" s="43"/>
      <c r="L117" s="47"/>
      <c r="M117" s="257"/>
      <c r="N117" s="258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173</v>
      </c>
      <c r="AU117" s="20" t="s">
        <v>82</v>
      </c>
    </row>
    <row r="118" s="14" customFormat="1">
      <c r="A118" s="14"/>
      <c r="B118" s="232"/>
      <c r="C118" s="233"/>
      <c r="D118" s="223" t="s">
        <v>159</v>
      </c>
      <c r="E118" s="234" t="s">
        <v>19</v>
      </c>
      <c r="F118" s="235" t="s">
        <v>196</v>
      </c>
      <c r="G118" s="233"/>
      <c r="H118" s="236">
        <v>8.4700000000000006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2" t="s">
        <v>159</v>
      </c>
      <c r="AU118" s="242" t="s">
        <v>82</v>
      </c>
      <c r="AV118" s="14" t="s">
        <v>82</v>
      </c>
      <c r="AW118" s="14" t="s">
        <v>34</v>
      </c>
      <c r="AX118" s="14" t="s">
        <v>80</v>
      </c>
      <c r="AY118" s="242" t="s">
        <v>152</v>
      </c>
    </row>
    <row r="119" s="2" customFormat="1" ht="90" customHeight="1">
      <c r="A119" s="41"/>
      <c r="B119" s="42"/>
      <c r="C119" s="208" t="s">
        <v>197</v>
      </c>
      <c r="D119" s="208" t="s">
        <v>154</v>
      </c>
      <c r="E119" s="209" t="s">
        <v>198</v>
      </c>
      <c r="F119" s="210" t="s">
        <v>199</v>
      </c>
      <c r="G119" s="211" t="s">
        <v>193</v>
      </c>
      <c r="H119" s="212">
        <v>9.4600000000000009</v>
      </c>
      <c r="I119" s="213"/>
      <c r="J119" s="214">
        <f>ROUND(I119*H119,2)</f>
        <v>0</v>
      </c>
      <c r="K119" s="210" t="s">
        <v>19</v>
      </c>
      <c r="L119" s="47"/>
      <c r="M119" s="215" t="s">
        <v>19</v>
      </c>
      <c r="N119" s="216" t="s">
        <v>43</v>
      </c>
      <c r="O119" s="87"/>
      <c r="P119" s="217">
        <f>O119*H119</f>
        <v>0</v>
      </c>
      <c r="Q119" s="217">
        <v>0.036900000000000002</v>
      </c>
      <c r="R119" s="217">
        <f>Q119*H119</f>
        <v>0.34907400000000005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157</v>
      </c>
      <c r="AT119" s="219" t="s">
        <v>154</v>
      </c>
      <c r="AU119" s="219" t="s">
        <v>82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80</v>
      </c>
      <c r="BK119" s="220">
        <f>ROUND(I119*H119,2)</f>
        <v>0</v>
      </c>
      <c r="BL119" s="20" t="s">
        <v>157</v>
      </c>
      <c r="BM119" s="219" t="s">
        <v>200</v>
      </c>
    </row>
    <row r="120" s="14" customFormat="1">
      <c r="A120" s="14"/>
      <c r="B120" s="232"/>
      <c r="C120" s="233"/>
      <c r="D120" s="223" t="s">
        <v>159</v>
      </c>
      <c r="E120" s="234" t="s">
        <v>19</v>
      </c>
      <c r="F120" s="235" t="s">
        <v>201</v>
      </c>
      <c r="G120" s="233"/>
      <c r="H120" s="236">
        <v>2.2000000000000002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159</v>
      </c>
      <c r="AU120" s="242" t="s">
        <v>82</v>
      </c>
      <c r="AV120" s="14" t="s">
        <v>82</v>
      </c>
      <c r="AW120" s="14" t="s">
        <v>34</v>
      </c>
      <c r="AX120" s="14" t="s">
        <v>72</v>
      </c>
      <c r="AY120" s="242" t="s">
        <v>152</v>
      </c>
    </row>
    <row r="121" s="14" customFormat="1">
      <c r="A121" s="14"/>
      <c r="B121" s="232"/>
      <c r="C121" s="233"/>
      <c r="D121" s="223" t="s">
        <v>159</v>
      </c>
      <c r="E121" s="234" t="s">
        <v>19</v>
      </c>
      <c r="F121" s="235" t="s">
        <v>202</v>
      </c>
      <c r="G121" s="233"/>
      <c r="H121" s="236">
        <v>7.2599999999999998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2" t="s">
        <v>159</v>
      </c>
      <c r="AU121" s="242" t="s">
        <v>82</v>
      </c>
      <c r="AV121" s="14" t="s">
        <v>82</v>
      </c>
      <c r="AW121" s="14" t="s">
        <v>34</v>
      </c>
      <c r="AX121" s="14" t="s">
        <v>72</v>
      </c>
      <c r="AY121" s="242" t="s">
        <v>152</v>
      </c>
    </row>
    <row r="122" s="15" customFormat="1">
      <c r="A122" s="15"/>
      <c r="B122" s="243"/>
      <c r="C122" s="244"/>
      <c r="D122" s="223" t="s">
        <v>159</v>
      </c>
      <c r="E122" s="245" t="s">
        <v>19</v>
      </c>
      <c r="F122" s="246" t="s">
        <v>168</v>
      </c>
      <c r="G122" s="244"/>
      <c r="H122" s="247">
        <v>9.4600000000000009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3" t="s">
        <v>159</v>
      </c>
      <c r="AU122" s="253" t="s">
        <v>82</v>
      </c>
      <c r="AV122" s="15" t="s">
        <v>157</v>
      </c>
      <c r="AW122" s="15" t="s">
        <v>34</v>
      </c>
      <c r="AX122" s="15" t="s">
        <v>80</v>
      </c>
      <c r="AY122" s="253" t="s">
        <v>152</v>
      </c>
    </row>
    <row r="123" s="2" customFormat="1" ht="90" customHeight="1">
      <c r="A123" s="41"/>
      <c r="B123" s="42"/>
      <c r="C123" s="208" t="s">
        <v>203</v>
      </c>
      <c r="D123" s="208" t="s">
        <v>154</v>
      </c>
      <c r="E123" s="209" t="s">
        <v>204</v>
      </c>
      <c r="F123" s="210" t="s">
        <v>205</v>
      </c>
      <c r="G123" s="211" t="s">
        <v>193</v>
      </c>
      <c r="H123" s="212">
        <v>7.5</v>
      </c>
      <c r="I123" s="213"/>
      <c r="J123" s="214">
        <f>ROUND(I123*H123,2)</f>
        <v>0</v>
      </c>
      <c r="K123" s="210" t="s">
        <v>19</v>
      </c>
      <c r="L123" s="47"/>
      <c r="M123" s="215" t="s">
        <v>19</v>
      </c>
      <c r="N123" s="216" t="s">
        <v>43</v>
      </c>
      <c r="O123" s="87"/>
      <c r="P123" s="217">
        <f>O123*H123</f>
        <v>0</v>
      </c>
      <c r="Q123" s="217">
        <v>0.036900000000000002</v>
      </c>
      <c r="R123" s="217">
        <f>Q123*H123</f>
        <v>0.27675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157</v>
      </c>
      <c r="AT123" s="219" t="s">
        <v>154</v>
      </c>
      <c r="AU123" s="219" t="s">
        <v>82</v>
      </c>
      <c r="AY123" s="20" t="s">
        <v>152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80</v>
      </c>
      <c r="BK123" s="220">
        <f>ROUND(I123*H123,2)</f>
        <v>0</v>
      </c>
      <c r="BL123" s="20" t="s">
        <v>157</v>
      </c>
      <c r="BM123" s="219" t="s">
        <v>206</v>
      </c>
    </row>
    <row r="124" s="14" customFormat="1">
      <c r="A124" s="14"/>
      <c r="B124" s="232"/>
      <c r="C124" s="233"/>
      <c r="D124" s="223" t="s">
        <v>159</v>
      </c>
      <c r="E124" s="234" t="s">
        <v>19</v>
      </c>
      <c r="F124" s="235" t="s">
        <v>207</v>
      </c>
      <c r="G124" s="233"/>
      <c r="H124" s="236">
        <v>3.7999999999999998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159</v>
      </c>
      <c r="AU124" s="242" t="s">
        <v>82</v>
      </c>
      <c r="AV124" s="14" t="s">
        <v>82</v>
      </c>
      <c r="AW124" s="14" t="s">
        <v>34</v>
      </c>
      <c r="AX124" s="14" t="s">
        <v>72</v>
      </c>
      <c r="AY124" s="242" t="s">
        <v>152</v>
      </c>
    </row>
    <row r="125" s="14" customFormat="1">
      <c r="A125" s="14"/>
      <c r="B125" s="232"/>
      <c r="C125" s="233"/>
      <c r="D125" s="223" t="s">
        <v>159</v>
      </c>
      <c r="E125" s="234" t="s">
        <v>19</v>
      </c>
      <c r="F125" s="235" t="s">
        <v>208</v>
      </c>
      <c r="G125" s="233"/>
      <c r="H125" s="236">
        <v>3.7000000000000002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2" t="s">
        <v>159</v>
      </c>
      <c r="AU125" s="242" t="s">
        <v>82</v>
      </c>
      <c r="AV125" s="14" t="s">
        <v>82</v>
      </c>
      <c r="AW125" s="14" t="s">
        <v>34</v>
      </c>
      <c r="AX125" s="14" t="s">
        <v>72</v>
      </c>
      <c r="AY125" s="242" t="s">
        <v>152</v>
      </c>
    </row>
    <row r="126" s="15" customFormat="1">
      <c r="A126" s="15"/>
      <c r="B126" s="243"/>
      <c r="C126" s="244"/>
      <c r="D126" s="223" t="s">
        <v>159</v>
      </c>
      <c r="E126" s="245" t="s">
        <v>19</v>
      </c>
      <c r="F126" s="246" t="s">
        <v>168</v>
      </c>
      <c r="G126" s="244"/>
      <c r="H126" s="247">
        <v>7.5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3" t="s">
        <v>159</v>
      </c>
      <c r="AU126" s="253" t="s">
        <v>82</v>
      </c>
      <c r="AV126" s="15" t="s">
        <v>157</v>
      </c>
      <c r="AW126" s="15" t="s">
        <v>34</v>
      </c>
      <c r="AX126" s="15" t="s">
        <v>80</v>
      </c>
      <c r="AY126" s="253" t="s">
        <v>152</v>
      </c>
    </row>
    <row r="127" s="2" customFormat="1" ht="24.15" customHeight="1">
      <c r="A127" s="41"/>
      <c r="B127" s="42"/>
      <c r="C127" s="208" t="s">
        <v>209</v>
      </c>
      <c r="D127" s="208" t="s">
        <v>154</v>
      </c>
      <c r="E127" s="209" t="s">
        <v>210</v>
      </c>
      <c r="F127" s="210" t="s">
        <v>211</v>
      </c>
      <c r="G127" s="211" t="s">
        <v>96</v>
      </c>
      <c r="H127" s="212">
        <v>38.259999999999998</v>
      </c>
      <c r="I127" s="213"/>
      <c r="J127" s="214">
        <f>ROUND(I127*H127,2)</f>
        <v>0</v>
      </c>
      <c r="K127" s="210" t="s">
        <v>171</v>
      </c>
      <c r="L127" s="47"/>
      <c r="M127" s="215" t="s">
        <v>19</v>
      </c>
      <c r="N127" s="216" t="s">
        <v>43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157</v>
      </c>
      <c r="AT127" s="219" t="s">
        <v>154</v>
      </c>
      <c r="AU127" s="219" t="s">
        <v>82</v>
      </c>
      <c r="AY127" s="20" t="s">
        <v>152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80</v>
      </c>
      <c r="BK127" s="220">
        <f>ROUND(I127*H127,2)</f>
        <v>0</v>
      </c>
      <c r="BL127" s="20" t="s">
        <v>157</v>
      </c>
      <c r="BM127" s="219" t="s">
        <v>212</v>
      </c>
    </row>
    <row r="128" s="2" customFormat="1">
      <c r="A128" s="41"/>
      <c r="B128" s="42"/>
      <c r="C128" s="43"/>
      <c r="D128" s="254" t="s">
        <v>173</v>
      </c>
      <c r="E128" s="43"/>
      <c r="F128" s="255" t="s">
        <v>213</v>
      </c>
      <c r="G128" s="43"/>
      <c r="H128" s="43"/>
      <c r="I128" s="256"/>
      <c r="J128" s="43"/>
      <c r="K128" s="43"/>
      <c r="L128" s="47"/>
      <c r="M128" s="257"/>
      <c r="N128" s="258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173</v>
      </c>
      <c r="AU128" s="20" t="s">
        <v>82</v>
      </c>
    </row>
    <row r="129" s="14" customFormat="1">
      <c r="A129" s="14"/>
      <c r="B129" s="232"/>
      <c r="C129" s="233"/>
      <c r="D129" s="223" t="s">
        <v>159</v>
      </c>
      <c r="E129" s="234" t="s">
        <v>19</v>
      </c>
      <c r="F129" s="235" t="s">
        <v>214</v>
      </c>
      <c r="G129" s="233"/>
      <c r="H129" s="236">
        <v>35.399999999999999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2" t="s">
        <v>159</v>
      </c>
      <c r="AU129" s="242" t="s">
        <v>82</v>
      </c>
      <c r="AV129" s="14" t="s">
        <v>82</v>
      </c>
      <c r="AW129" s="14" t="s">
        <v>34</v>
      </c>
      <c r="AX129" s="14" t="s">
        <v>72</v>
      </c>
      <c r="AY129" s="242" t="s">
        <v>152</v>
      </c>
    </row>
    <row r="130" s="14" customFormat="1">
      <c r="A130" s="14"/>
      <c r="B130" s="232"/>
      <c r="C130" s="233"/>
      <c r="D130" s="223" t="s">
        <v>159</v>
      </c>
      <c r="E130" s="234" t="s">
        <v>19</v>
      </c>
      <c r="F130" s="235" t="s">
        <v>215</v>
      </c>
      <c r="G130" s="233"/>
      <c r="H130" s="236">
        <v>2.8599999999999999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159</v>
      </c>
      <c r="AU130" s="242" t="s">
        <v>82</v>
      </c>
      <c r="AV130" s="14" t="s">
        <v>82</v>
      </c>
      <c r="AW130" s="14" t="s">
        <v>34</v>
      </c>
      <c r="AX130" s="14" t="s">
        <v>72</v>
      </c>
      <c r="AY130" s="242" t="s">
        <v>152</v>
      </c>
    </row>
    <row r="131" s="15" customFormat="1">
      <c r="A131" s="15"/>
      <c r="B131" s="243"/>
      <c r="C131" s="244"/>
      <c r="D131" s="223" t="s">
        <v>159</v>
      </c>
      <c r="E131" s="245" t="s">
        <v>102</v>
      </c>
      <c r="F131" s="246" t="s">
        <v>168</v>
      </c>
      <c r="G131" s="244"/>
      <c r="H131" s="247">
        <v>38.259999999999998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3" t="s">
        <v>159</v>
      </c>
      <c r="AU131" s="253" t="s">
        <v>82</v>
      </c>
      <c r="AV131" s="15" t="s">
        <v>157</v>
      </c>
      <c r="AW131" s="15" t="s">
        <v>34</v>
      </c>
      <c r="AX131" s="15" t="s">
        <v>80</v>
      </c>
      <c r="AY131" s="253" t="s">
        <v>152</v>
      </c>
    </row>
    <row r="132" s="2" customFormat="1" ht="55.5" customHeight="1">
      <c r="A132" s="41"/>
      <c r="B132" s="42"/>
      <c r="C132" s="208" t="s">
        <v>216</v>
      </c>
      <c r="D132" s="208" t="s">
        <v>154</v>
      </c>
      <c r="E132" s="209" t="s">
        <v>217</v>
      </c>
      <c r="F132" s="210" t="s">
        <v>218</v>
      </c>
      <c r="G132" s="211" t="s">
        <v>106</v>
      </c>
      <c r="H132" s="212">
        <v>411.84199999999998</v>
      </c>
      <c r="I132" s="213"/>
      <c r="J132" s="214">
        <f>ROUND(I132*H132,2)</f>
        <v>0</v>
      </c>
      <c r="K132" s="210" t="s">
        <v>171</v>
      </c>
      <c r="L132" s="47"/>
      <c r="M132" s="215" t="s">
        <v>19</v>
      </c>
      <c r="N132" s="216" t="s">
        <v>43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157</v>
      </c>
      <c r="AT132" s="219" t="s">
        <v>154</v>
      </c>
      <c r="AU132" s="219" t="s">
        <v>82</v>
      </c>
      <c r="AY132" s="20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80</v>
      </c>
      <c r="BK132" s="220">
        <f>ROUND(I132*H132,2)</f>
        <v>0</v>
      </c>
      <c r="BL132" s="20" t="s">
        <v>157</v>
      </c>
      <c r="BM132" s="219" t="s">
        <v>219</v>
      </c>
    </row>
    <row r="133" s="2" customFormat="1">
      <c r="A133" s="41"/>
      <c r="B133" s="42"/>
      <c r="C133" s="43"/>
      <c r="D133" s="254" t="s">
        <v>173</v>
      </c>
      <c r="E133" s="43"/>
      <c r="F133" s="255" t="s">
        <v>220</v>
      </c>
      <c r="G133" s="43"/>
      <c r="H133" s="43"/>
      <c r="I133" s="256"/>
      <c r="J133" s="43"/>
      <c r="K133" s="43"/>
      <c r="L133" s="47"/>
      <c r="M133" s="257"/>
      <c r="N133" s="258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173</v>
      </c>
      <c r="AU133" s="20" t="s">
        <v>82</v>
      </c>
    </row>
    <row r="134" s="13" customFormat="1">
      <c r="A134" s="13"/>
      <c r="B134" s="221"/>
      <c r="C134" s="222"/>
      <c r="D134" s="223" t="s">
        <v>159</v>
      </c>
      <c r="E134" s="224" t="s">
        <v>19</v>
      </c>
      <c r="F134" s="225" t="s">
        <v>221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159</v>
      </c>
      <c r="AU134" s="231" t="s">
        <v>82</v>
      </c>
      <c r="AV134" s="13" t="s">
        <v>80</v>
      </c>
      <c r="AW134" s="13" t="s">
        <v>34</v>
      </c>
      <c r="AX134" s="13" t="s">
        <v>72</v>
      </c>
      <c r="AY134" s="231" t="s">
        <v>152</v>
      </c>
    </row>
    <row r="135" s="13" customFormat="1">
      <c r="A135" s="13"/>
      <c r="B135" s="221"/>
      <c r="C135" s="222"/>
      <c r="D135" s="223" t="s">
        <v>159</v>
      </c>
      <c r="E135" s="224" t="s">
        <v>19</v>
      </c>
      <c r="F135" s="225" t="s">
        <v>222</v>
      </c>
      <c r="G135" s="222"/>
      <c r="H135" s="224" t="s">
        <v>19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159</v>
      </c>
      <c r="AU135" s="231" t="s">
        <v>82</v>
      </c>
      <c r="AV135" s="13" t="s">
        <v>80</v>
      </c>
      <c r="AW135" s="13" t="s">
        <v>34</v>
      </c>
      <c r="AX135" s="13" t="s">
        <v>72</v>
      </c>
      <c r="AY135" s="231" t="s">
        <v>152</v>
      </c>
    </row>
    <row r="136" s="13" customFormat="1">
      <c r="A136" s="13"/>
      <c r="B136" s="221"/>
      <c r="C136" s="222"/>
      <c r="D136" s="223" t="s">
        <v>159</v>
      </c>
      <c r="E136" s="224" t="s">
        <v>19</v>
      </c>
      <c r="F136" s="225" t="s">
        <v>223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159</v>
      </c>
      <c r="AU136" s="231" t="s">
        <v>82</v>
      </c>
      <c r="AV136" s="13" t="s">
        <v>80</v>
      </c>
      <c r="AW136" s="13" t="s">
        <v>34</v>
      </c>
      <c r="AX136" s="13" t="s">
        <v>72</v>
      </c>
      <c r="AY136" s="231" t="s">
        <v>152</v>
      </c>
    </row>
    <row r="137" s="13" customFormat="1">
      <c r="A137" s="13"/>
      <c r="B137" s="221"/>
      <c r="C137" s="222"/>
      <c r="D137" s="223" t="s">
        <v>159</v>
      </c>
      <c r="E137" s="224" t="s">
        <v>19</v>
      </c>
      <c r="F137" s="225" t="s">
        <v>160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159</v>
      </c>
      <c r="AU137" s="231" t="s">
        <v>82</v>
      </c>
      <c r="AV137" s="13" t="s">
        <v>80</v>
      </c>
      <c r="AW137" s="13" t="s">
        <v>34</v>
      </c>
      <c r="AX137" s="13" t="s">
        <v>72</v>
      </c>
      <c r="AY137" s="231" t="s">
        <v>152</v>
      </c>
    </row>
    <row r="138" s="14" customFormat="1">
      <c r="A138" s="14"/>
      <c r="B138" s="232"/>
      <c r="C138" s="233"/>
      <c r="D138" s="223" t="s">
        <v>159</v>
      </c>
      <c r="E138" s="234" t="s">
        <v>19</v>
      </c>
      <c r="F138" s="235" t="s">
        <v>224</v>
      </c>
      <c r="G138" s="233"/>
      <c r="H138" s="236">
        <v>38.759999999999998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2" t="s">
        <v>159</v>
      </c>
      <c r="AU138" s="242" t="s">
        <v>82</v>
      </c>
      <c r="AV138" s="14" t="s">
        <v>82</v>
      </c>
      <c r="AW138" s="14" t="s">
        <v>34</v>
      </c>
      <c r="AX138" s="14" t="s">
        <v>72</v>
      </c>
      <c r="AY138" s="242" t="s">
        <v>152</v>
      </c>
    </row>
    <row r="139" s="13" customFormat="1">
      <c r="A139" s="13"/>
      <c r="B139" s="221"/>
      <c r="C139" s="222"/>
      <c r="D139" s="223" t="s">
        <v>159</v>
      </c>
      <c r="E139" s="224" t="s">
        <v>19</v>
      </c>
      <c r="F139" s="225" t="s">
        <v>162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159</v>
      </c>
      <c r="AU139" s="231" t="s">
        <v>82</v>
      </c>
      <c r="AV139" s="13" t="s">
        <v>80</v>
      </c>
      <c r="AW139" s="13" t="s">
        <v>34</v>
      </c>
      <c r="AX139" s="13" t="s">
        <v>72</v>
      </c>
      <c r="AY139" s="231" t="s">
        <v>152</v>
      </c>
    </row>
    <row r="140" s="14" customFormat="1">
      <c r="A140" s="14"/>
      <c r="B140" s="232"/>
      <c r="C140" s="233"/>
      <c r="D140" s="223" t="s">
        <v>159</v>
      </c>
      <c r="E140" s="234" t="s">
        <v>19</v>
      </c>
      <c r="F140" s="235" t="s">
        <v>225</v>
      </c>
      <c r="G140" s="233"/>
      <c r="H140" s="236">
        <v>400.70999999999998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2" t="s">
        <v>159</v>
      </c>
      <c r="AU140" s="242" t="s">
        <v>82</v>
      </c>
      <c r="AV140" s="14" t="s">
        <v>82</v>
      </c>
      <c r="AW140" s="14" t="s">
        <v>34</v>
      </c>
      <c r="AX140" s="14" t="s">
        <v>72</v>
      </c>
      <c r="AY140" s="242" t="s">
        <v>152</v>
      </c>
    </row>
    <row r="141" s="14" customFormat="1">
      <c r="A141" s="14"/>
      <c r="B141" s="232"/>
      <c r="C141" s="233"/>
      <c r="D141" s="223" t="s">
        <v>159</v>
      </c>
      <c r="E141" s="234" t="s">
        <v>19</v>
      </c>
      <c r="F141" s="235" t="s">
        <v>226</v>
      </c>
      <c r="G141" s="233"/>
      <c r="H141" s="236">
        <v>68.474999999999994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159</v>
      </c>
      <c r="AU141" s="242" t="s">
        <v>82</v>
      </c>
      <c r="AV141" s="14" t="s">
        <v>82</v>
      </c>
      <c r="AW141" s="14" t="s">
        <v>34</v>
      </c>
      <c r="AX141" s="14" t="s">
        <v>72</v>
      </c>
      <c r="AY141" s="242" t="s">
        <v>152</v>
      </c>
    </row>
    <row r="142" s="13" customFormat="1">
      <c r="A142" s="13"/>
      <c r="B142" s="221"/>
      <c r="C142" s="222"/>
      <c r="D142" s="223" t="s">
        <v>159</v>
      </c>
      <c r="E142" s="224" t="s">
        <v>19</v>
      </c>
      <c r="F142" s="225" t="s">
        <v>165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159</v>
      </c>
      <c r="AU142" s="231" t="s">
        <v>82</v>
      </c>
      <c r="AV142" s="13" t="s">
        <v>80</v>
      </c>
      <c r="AW142" s="13" t="s">
        <v>34</v>
      </c>
      <c r="AX142" s="13" t="s">
        <v>72</v>
      </c>
      <c r="AY142" s="231" t="s">
        <v>152</v>
      </c>
    </row>
    <row r="143" s="13" customFormat="1">
      <c r="A143" s="13"/>
      <c r="B143" s="221"/>
      <c r="C143" s="222"/>
      <c r="D143" s="223" t="s">
        <v>159</v>
      </c>
      <c r="E143" s="224" t="s">
        <v>19</v>
      </c>
      <c r="F143" s="225" t="s">
        <v>166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159</v>
      </c>
      <c r="AU143" s="231" t="s">
        <v>82</v>
      </c>
      <c r="AV143" s="13" t="s">
        <v>80</v>
      </c>
      <c r="AW143" s="13" t="s">
        <v>34</v>
      </c>
      <c r="AX143" s="13" t="s">
        <v>72</v>
      </c>
      <c r="AY143" s="231" t="s">
        <v>152</v>
      </c>
    </row>
    <row r="144" s="13" customFormat="1">
      <c r="A144" s="13"/>
      <c r="B144" s="221"/>
      <c r="C144" s="222"/>
      <c r="D144" s="223" t="s">
        <v>159</v>
      </c>
      <c r="E144" s="224" t="s">
        <v>19</v>
      </c>
      <c r="F144" s="225" t="s">
        <v>167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159</v>
      </c>
      <c r="AU144" s="231" t="s">
        <v>82</v>
      </c>
      <c r="AV144" s="13" t="s">
        <v>80</v>
      </c>
      <c r="AW144" s="13" t="s">
        <v>34</v>
      </c>
      <c r="AX144" s="13" t="s">
        <v>72</v>
      </c>
      <c r="AY144" s="231" t="s">
        <v>152</v>
      </c>
    </row>
    <row r="145" s="13" customFormat="1">
      <c r="A145" s="13"/>
      <c r="B145" s="221"/>
      <c r="C145" s="222"/>
      <c r="D145" s="223" t="s">
        <v>159</v>
      </c>
      <c r="E145" s="224" t="s">
        <v>19</v>
      </c>
      <c r="F145" s="225" t="s">
        <v>227</v>
      </c>
      <c r="G145" s="222"/>
      <c r="H145" s="224" t="s">
        <v>19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159</v>
      </c>
      <c r="AU145" s="231" t="s">
        <v>82</v>
      </c>
      <c r="AV145" s="13" t="s">
        <v>80</v>
      </c>
      <c r="AW145" s="13" t="s">
        <v>34</v>
      </c>
      <c r="AX145" s="13" t="s">
        <v>72</v>
      </c>
      <c r="AY145" s="231" t="s">
        <v>152</v>
      </c>
    </row>
    <row r="146" s="14" customFormat="1">
      <c r="A146" s="14"/>
      <c r="B146" s="232"/>
      <c r="C146" s="233"/>
      <c r="D146" s="223" t="s">
        <v>159</v>
      </c>
      <c r="E146" s="234" t="s">
        <v>19</v>
      </c>
      <c r="F146" s="235" t="s">
        <v>228</v>
      </c>
      <c r="G146" s="233"/>
      <c r="H146" s="236">
        <v>76.109999999999999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2" t="s">
        <v>159</v>
      </c>
      <c r="AU146" s="242" t="s">
        <v>82</v>
      </c>
      <c r="AV146" s="14" t="s">
        <v>82</v>
      </c>
      <c r="AW146" s="14" t="s">
        <v>34</v>
      </c>
      <c r="AX146" s="14" t="s">
        <v>72</v>
      </c>
      <c r="AY146" s="242" t="s">
        <v>152</v>
      </c>
    </row>
    <row r="147" s="14" customFormat="1">
      <c r="A147" s="14"/>
      <c r="B147" s="232"/>
      <c r="C147" s="233"/>
      <c r="D147" s="223" t="s">
        <v>159</v>
      </c>
      <c r="E147" s="234" t="s">
        <v>19</v>
      </c>
      <c r="F147" s="235" t="s">
        <v>229</v>
      </c>
      <c r="G147" s="233"/>
      <c r="H147" s="236">
        <v>4.29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159</v>
      </c>
      <c r="AU147" s="242" t="s">
        <v>82</v>
      </c>
      <c r="AV147" s="14" t="s">
        <v>82</v>
      </c>
      <c r="AW147" s="14" t="s">
        <v>34</v>
      </c>
      <c r="AX147" s="14" t="s">
        <v>72</v>
      </c>
      <c r="AY147" s="242" t="s">
        <v>152</v>
      </c>
    </row>
    <row r="148" s="15" customFormat="1">
      <c r="A148" s="15"/>
      <c r="B148" s="243"/>
      <c r="C148" s="244"/>
      <c r="D148" s="223" t="s">
        <v>159</v>
      </c>
      <c r="E148" s="245" t="s">
        <v>104</v>
      </c>
      <c r="F148" s="246" t="s">
        <v>168</v>
      </c>
      <c r="G148" s="244"/>
      <c r="H148" s="247">
        <v>588.34500000000003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159</v>
      </c>
      <c r="AU148" s="253" t="s">
        <v>82</v>
      </c>
      <c r="AV148" s="15" t="s">
        <v>157</v>
      </c>
      <c r="AW148" s="15" t="s">
        <v>34</v>
      </c>
      <c r="AX148" s="15" t="s">
        <v>72</v>
      </c>
      <c r="AY148" s="253" t="s">
        <v>152</v>
      </c>
    </row>
    <row r="149" s="13" customFormat="1">
      <c r="A149" s="13"/>
      <c r="B149" s="221"/>
      <c r="C149" s="222"/>
      <c r="D149" s="223" t="s">
        <v>159</v>
      </c>
      <c r="E149" s="224" t="s">
        <v>19</v>
      </c>
      <c r="F149" s="225" t="s">
        <v>230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159</v>
      </c>
      <c r="AU149" s="231" t="s">
        <v>82</v>
      </c>
      <c r="AV149" s="13" t="s">
        <v>80</v>
      </c>
      <c r="AW149" s="13" t="s">
        <v>34</v>
      </c>
      <c r="AX149" s="13" t="s">
        <v>72</v>
      </c>
      <c r="AY149" s="231" t="s">
        <v>152</v>
      </c>
    </row>
    <row r="150" s="14" customFormat="1">
      <c r="A150" s="14"/>
      <c r="B150" s="232"/>
      <c r="C150" s="233"/>
      <c r="D150" s="223" t="s">
        <v>159</v>
      </c>
      <c r="E150" s="234" t="s">
        <v>19</v>
      </c>
      <c r="F150" s="235" t="s">
        <v>231</v>
      </c>
      <c r="G150" s="233"/>
      <c r="H150" s="236">
        <v>411.84199999999998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2" t="s">
        <v>159</v>
      </c>
      <c r="AU150" s="242" t="s">
        <v>82</v>
      </c>
      <c r="AV150" s="14" t="s">
        <v>82</v>
      </c>
      <c r="AW150" s="14" t="s">
        <v>34</v>
      </c>
      <c r="AX150" s="14" t="s">
        <v>80</v>
      </c>
      <c r="AY150" s="242" t="s">
        <v>152</v>
      </c>
    </row>
    <row r="151" s="2" customFormat="1" ht="55.5" customHeight="1">
      <c r="A151" s="41"/>
      <c r="B151" s="42"/>
      <c r="C151" s="208" t="s">
        <v>232</v>
      </c>
      <c r="D151" s="208" t="s">
        <v>154</v>
      </c>
      <c r="E151" s="209" t="s">
        <v>233</v>
      </c>
      <c r="F151" s="210" t="s">
        <v>234</v>
      </c>
      <c r="G151" s="211" t="s">
        <v>106</v>
      </c>
      <c r="H151" s="212">
        <v>176.50399999999999</v>
      </c>
      <c r="I151" s="213"/>
      <c r="J151" s="214">
        <f>ROUND(I151*H151,2)</f>
        <v>0</v>
      </c>
      <c r="K151" s="210" t="s">
        <v>171</v>
      </c>
      <c r="L151" s="47"/>
      <c r="M151" s="215" t="s">
        <v>19</v>
      </c>
      <c r="N151" s="216" t="s">
        <v>43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157</v>
      </c>
      <c r="AT151" s="219" t="s">
        <v>154</v>
      </c>
      <c r="AU151" s="219" t="s">
        <v>82</v>
      </c>
      <c r="AY151" s="20" t="s">
        <v>152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80</v>
      </c>
      <c r="BK151" s="220">
        <f>ROUND(I151*H151,2)</f>
        <v>0</v>
      </c>
      <c r="BL151" s="20" t="s">
        <v>157</v>
      </c>
      <c r="BM151" s="219" t="s">
        <v>235</v>
      </c>
    </row>
    <row r="152" s="2" customFormat="1">
      <c r="A152" s="41"/>
      <c r="B152" s="42"/>
      <c r="C152" s="43"/>
      <c r="D152" s="254" t="s">
        <v>173</v>
      </c>
      <c r="E152" s="43"/>
      <c r="F152" s="255" t="s">
        <v>236</v>
      </c>
      <c r="G152" s="43"/>
      <c r="H152" s="43"/>
      <c r="I152" s="256"/>
      <c r="J152" s="43"/>
      <c r="K152" s="43"/>
      <c r="L152" s="47"/>
      <c r="M152" s="257"/>
      <c r="N152" s="258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173</v>
      </c>
      <c r="AU152" s="20" t="s">
        <v>82</v>
      </c>
    </row>
    <row r="153" s="13" customFormat="1">
      <c r="A153" s="13"/>
      <c r="B153" s="221"/>
      <c r="C153" s="222"/>
      <c r="D153" s="223" t="s">
        <v>159</v>
      </c>
      <c r="E153" s="224" t="s">
        <v>19</v>
      </c>
      <c r="F153" s="225" t="s">
        <v>237</v>
      </c>
      <c r="G153" s="222"/>
      <c r="H153" s="224" t="s">
        <v>19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159</v>
      </c>
      <c r="AU153" s="231" t="s">
        <v>82</v>
      </c>
      <c r="AV153" s="13" t="s">
        <v>80</v>
      </c>
      <c r="AW153" s="13" t="s">
        <v>34</v>
      </c>
      <c r="AX153" s="13" t="s">
        <v>72</v>
      </c>
      <c r="AY153" s="231" t="s">
        <v>152</v>
      </c>
    </row>
    <row r="154" s="14" customFormat="1">
      <c r="A154" s="14"/>
      <c r="B154" s="232"/>
      <c r="C154" s="233"/>
      <c r="D154" s="223" t="s">
        <v>159</v>
      </c>
      <c r="E154" s="234" t="s">
        <v>19</v>
      </c>
      <c r="F154" s="235" t="s">
        <v>238</v>
      </c>
      <c r="G154" s="233"/>
      <c r="H154" s="236">
        <v>176.50399999999999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159</v>
      </c>
      <c r="AU154" s="242" t="s">
        <v>82</v>
      </c>
      <c r="AV154" s="14" t="s">
        <v>82</v>
      </c>
      <c r="AW154" s="14" t="s">
        <v>34</v>
      </c>
      <c r="AX154" s="14" t="s">
        <v>80</v>
      </c>
      <c r="AY154" s="242" t="s">
        <v>152</v>
      </c>
    </row>
    <row r="155" s="2" customFormat="1" ht="37.8" customHeight="1">
      <c r="A155" s="41"/>
      <c r="B155" s="42"/>
      <c r="C155" s="208" t="s">
        <v>8</v>
      </c>
      <c r="D155" s="208" t="s">
        <v>154</v>
      </c>
      <c r="E155" s="209" t="s">
        <v>239</v>
      </c>
      <c r="F155" s="210" t="s">
        <v>240</v>
      </c>
      <c r="G155" s="211" t="s">
        <v>106</v>
      </c>
      <c r="H155" s="212">
        <v>92.700000000000003</v>
      </c>
      <c r="I155" s="213"/>
      <c r="J155" s="214">
        <f>ROUND(I155*H155,2)</f>
        <v>0</v>
      </c>
      <c r="K155" s="210" t="s">
        <v>19</v>
      </c>
      <c r="L155" s="47"/>
      <c r="M155" s="215" t="s">
        <v>19</v>
      </c>
      <c r="N155" s="216" t="s">
        <v>43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157</v>
      </c>
      <c r="AT155" s="219" t="s">
        <v>154</v>
      </c>
      <c r="AU155" s="219" t="s">
        <v>82</v>
      </c>
      <c r="AY155" s="20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80</v>
      </c>
      <c r="BK155" s="220">
        <f>ROUND(I155*H155,2)</f>
        <v>0</v>
      </c>
      <c r="BL155" s="20" t="s">
        <v>157</v>
      </c>
      <c r="BM155" s="219" t="s">
        <v>241</v>
      </c>
    </row>
    <row r="156" s="14" customFormat="1">
      <c r="A156" s="14"/>
      <c r="B156" s="232"/>
      <c r="C156" s="233"/>
      <c r="D156" s="223" t="s">
        <v>159</v>
      </c>
      <c r="E156" s="234" t="s">
        <v>19</v>
      </c>
      <c r="F156" s="235" t="s">
        <v>242</v>
      </c>
      <c r="G156" s="233"/>
      <c r="H156" s="236">
        <v>42.75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159</v>
      </c>
      <c r="AU156" s="242" t="s">
        <v>82</v>
      </c>
      <c r="AV156" s="14" t="s">
        <v>82</v>
      </c>
      <c r="AW156" s="14" t="s">
        <v>34</v>
      </c>
      <c r="AX156" s="14" t="s">
        <v>72</v>
      </c>
      <c r="AY156" s="242" t="s">
        <v>152</v>
      </c>
    </row>
    <row r="157" s="14" customFormat="1">
      <c r="A157" s="14"/>
      <c r="B157" s="232"/>
      <c r="C157" s="233"/>
      <c r="D157" s="223" t="s">
        <v>159</v>
      </c>
      <c r="E157" s="234" t="s">
        <v>19</v>
      </c>
      <c r="F157" s="235" t="s">
        <v>243</v>
      </c>
      <c r="G157" s="233"/>
      <c r="H157" s="236">
        <v>9.9000000000000004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159</v>
      </c>
      <c r="AU157" s="242" t="s">
        <v>82</v>
      </c>
      <c r="AV157" s="14" t="s">
        <v>82</v>
      </c>
      <c r="AW157" s="14" t="s">
        <v>34</v>
      </c>
      <c r="AX157" s="14" t="s">
        <v>72</v>
      </c>
      <c r="AY157" s="242" t="s">
        <v>152</v>
      </c>
    </row>
    <row r="158" s="14" customFormat="1">
      <c r="A158" s="14"/>
      <c r="B158" s="232"/>
      <c r="C158" s="233"/>
      <c r="D158" s="223" t="s">
        <v>159</v>
      </c>
      <c r="E158" s="234" t="s">
        <v>19</v>
      </c>
      <c r="F158" s="235" t="s">
        <v>244</v>
      </c>
      <c r="G158" s="233"/>
      <c r="H158" s="236">
        <v>9.9000000000000004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159</v>
      </c>
      <c r="AU158" s="242" t="s">
        <v>82</v>
      </c>
      <c r="AV158" s="14" t="s">
        <v>82</v>
      </c>
      <c r="AW158" s="14" t="s">
        <v>34</v>
      </c>
      <c r="AX158" s="14" t="s">
        <v>72</v>
      </c>
      <c r="AY158" s="242" t="s">
        <v>152</v>
      </c>
    </row>
    <row r="159" s="14" customFormat="1">
      <c r="A159" s="14"/>
      <c r="B159" s="232"/>
      <c r="C159" s="233"/>
      <c r="D159" s="223" t="s">
        <v>159</v>
      </c>
      <c r="E159" s="234" t="s">
        <v>19</v>
      </c>
      <c r="F159" s="235" t="s">
        <v>245</v>
      </c>
      <c r="G159" s="233"/>
      <c r="H159" s="236">
        <v>18.600000000000001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159</v>
      </c>
      <c r="AU159" s="242" t="s">
        <v>82</v>
      </c>
      <c r="AV159" s="14" t="s">
        <v>82</v>
      </c>
      <c r="AW159" s="14" t="s">
        <v>34</v>
      </c>
      <c r="AX159" s="14" t="s">
        <v>72</v>
      </c>
      <c r="AY159" s="242" t="s">
        <v>152</v>
      </c>
    </row>
    <row r="160" s="14" customFormat="1">
      <c r="A160" s="14"/>
      <c r="B160" s="232"/>
      <c r="C160" s="233"/>
      <c r="D160" s="223" t="s">
        <v>159</v>
      </c>
      <c r="E160" s="234" t="s">
        <v>19</v>
      </c>
      <c r="F160" s="235" t="s">
        <v>246</v>
      </c>
      <c r="G160" s="233"/>
      <c r="H160" s="236">
        <v>11.550000000000001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2" t="s">
        <v>159</v>
      </c>
      <c r="AU160" s="242" t="s">
        <v>82</v>
      </c>
      <c r="AV160" s="14" t="s">
        <v>82</v>
      </c>
      <c r="AW160" s="14" t="s">
        <v>34</v>
      </c>
      <c r="AX160" s="14" t="s">
        <v>72</v>
      </c>
      <c r="AY160" s="242" t="s">
        <v>152</v>
      </c>
    </row>
    <row r="161" s="15" customFormat="1">
      <c r="A161" s="15"/>
      <c r="B161" s="243"/>
      <c r="C161" s="244"/>
      <c r="D161" s="223" t="s">
        <v>159</v>
      </c>
      <c r="E161" s="245" t="s">
        <v>19</v>
      </c>
      <c r="F161" s="246" t="s">
        <v>168</v>
      </c>
      <c r="G161" s="244"/>
      <c r="H161" s="247">
        <v>92.700000000000003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3" t="s">
        <v>159</v>
      </c>
      <c r="AU161" s="253" t="s">
        <v>82</v>
      </c>
      <c r="AV161" s="15" t="s">
        <v>157</v>
      </c>
      <c r="AW161" s="15" t="s">
        <v>34</v>
      </c>
      <c r="AX161" s="15" t="s">
        <v>80</v>
      </c>
      <c r="AY161" s="253" t="s">
        <v>152</v>
      </c>
    </row>
    <row r="162" s="2" customFormat="1" ht="37.8" customHeight="1">
      <c r="A162" s="41"/>
      <c r="B162" s="42"/>
      <c r="C162" s="208" t="s">
        <v>247</v>
      </c>
      <c r="D162" s="208" t="s">
        <v>154</v>
      </c>
      <c r="E162" s="209" t="s">
        <v>248</v>
      </c>
      <c r="F162" s="210" t="s">
        <v>249</v>
      </c>
      <c r="G162" s="211" t="s">
        <v>96</v>
      </c>
      <c r="H162" s="212">
        <v>132.30000000000001</v>
      </c>
      <c r="I162" s="213"/>
      <c r="J162" s="214">
        <f>ROUND(I162*H162,2)</f>
        <v>0</v>
      </c>
      <c r="K162" s="210" t="s">
        <v>19</v>
      </c>
      <c r="L162" s="47"/>
      <c r="M162" s="215" t="s">
        <v>19</v>
      </c>
      <c r="N162" s="216" t="s">
        <v>43</v>
      </c>
      <c r="O162" s="87"/>
      <c r="P162" s="217">
        <f>O162*H162</f>
        <v>0</v>
      </c>
      <c r="Q162" s="217">
        <v>0.00084000000000000003</v>
      </c>
      <c r="R162" s="217">
        <f>Q162*H162</f>
        <v>0.11113200000000001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157</v>
      </c>
      <c r="AT162" s="219" t="s">
        <v>154</v>
      </c>
      <c r="AU162" s="219" t="s">
        <v>82</v>
      </c>
      <c r="AY162" s="20" t="s">
        <v>152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80</v>
      </c>
      <c r="BK162" s="220">
        <f>ROUND(I162*H162,2)</f>
        <v>0</v>
      </c>
      <c r="BL162" s="20" t="s">
        <v>157</v>
      </c>
      <c r="BM162" s="219" t="s">
        <v>250</v>
      </c>
    </row>
    <row r="163" s="13" customFormat="1">
      <c r="A163" s="13"/>
      <c r="B163" s="221"/>
      <c r="C163" s="222"/>
      <c r="D163" s="223" t="s">
        <v>159</v>
      </c>
      <c r="E163" s="224" t="s">
        <v>19</v>
      </c>
      <c r="F163" s="225" t="s">
        <v>221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159</v>
      </c>
      <c r="AU163" s="231" t="s">
        <v>82</v>
      </c>
      <c r="AV163" s="13" t="s">
        <v>80</v>
      </c>
      <c r="AW163" s="13" t="s">
        <v>34</v>
      </c>
      <c r="AX163" s="13" t="s">
        <v>72</v>
      </c>
      <c r="AY163" s="231" t="s">
        <v>152</v>
      </c>
    </row>
    <row r="164" s="13" customFormat="1">
      <c r="A164" s="13"/>
      <c r="B164" s="221"/>
      <c r="C164" s="222"/>
      <c r="D164" s="223" t="s">
        <v>159</v>
      </c>
      <c r="E164" s="224" t="s">
        <v>19</v>
      </c>
      <c r="F164" s="225" t="s">
        <v>222</v>
      </c>
      <c r="G164" s="222"/>
      <c r="H164" s="224" t="s">
        <v>19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159</v>
      </c>
      <c r="AU164" s="231" t="s">
        <v>82</v>
      </c>
      <c r="AV164" s="13" t="s">
        <v>80</v>
      </c>
      <c r="AW164" s="13" t="s">
        <v>34</v>
      </c>
      <c r="AX164" s="13" t="s">
        <v>72</v>
      </c>
      <c r="AY164" s="231" t="s">
        <v>152</v>
      </c>
    </row>
    <row r="165" s="13" customFormat="1">
      <c r="A165" s="13"/>
      <c r="B165" s="221"/>
      <c r="C165" s="222"/>
      <c r="D165" s="223" t="s">
        <v>159</v>
      </c>
      <c r="E165" s="224" t="s">
        <v>19</v>
      </c>
      <c r="F165" s="225" t="s">
        <v>223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159</v>
      </c>
      <c r="AU165" s="231" t="s">
        <v>82</v>
      </c>
      <c r="AV165" s="13" t="s">
        <v>80</v>
      </c>
      <c r="AW165" s="13" t="s">
        <v>34</v>
      </c>
      <c r="AX165" s="13" t="s">
        <v>72</v>
      </c>
      <c r="AY165" s="231" t="s">
        <v>152</v>
      </c>
    </row>
    <row r="166" s="13" customFormat="1">
      <c r="A166" s="13"/>
      <c r="B166" s="221"/>
      <c r="C166" s="222"/>
      <c r="D166" s="223" t="s">
        <v>159</v>
      </c>
      <c r="E166" s="224" t="s">
        <v>19</v>
      </c>
      <c r="F166" s="225" t="s">
        <v>162</v>
      </c>
      <c r="G166" s="222"/>
      <c r="H166" s="224" t="s">
        <v>19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159</v>
      </c>
      <c r="AU166" s="231" t="s">
        <v>82</v>
      </c>
      <c r="AV166" s="13" t="s">
        <v>80</v>
      </c>
      <c r="AW166" s="13" t="s">
        <v>34</v>
      </c>
      <c r="AX166" s="13" t="s">
        <v>72</v>
      </c>
      <c r="AY166" s="231" t="s">
        <v>152</v>
      </c>
    </row>
    <row r="167" s="14" customFormat="1">
      <c r="A167" s="14"/>
      <c r="B167" s="232"/>
      <c r="C167" s="233"/>
      <c r="D167" s="223" t="s">
        <v>159</v>
      </c>
      <c r="E167" s="234" t="s">
        <v>19</v>
      </c>
      <c r="F167" s="235" t="s">
        <v>251</v>
      </c>
      <c r="G167" s="233"/>
      <c r="H167" s="236">
        <v>124.5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2" t="s">
        <v>159</v>
      </c>
      <c r="AU167" s="242" t="s">
        <v>82</v>
      </c>
      <c r="AV167" s="14" t="s">
        <v>82</v>
      </c>
      <c r="AW167" s="14" t="s">
        <v>34</v>
      </c>
      <c r="AX167" s="14" t="s">
        <v>72</v>
      </c>
      <c r="AY167" s="242" t="s">
        <v>152</v>
      </c>
    </row>
    <row r="168" s="13" customFormat="1">
      <c r="A168" s="13"/>
      <c r="B168" s="221"/>
      <c r="C168" s="222"/>
      <c r="D168" s="223" t="s">
        <v>159</v>
      </c>
      <c r="E168" s="224" t="s">
        <v>19</v>
      </c>
      <c r="F168" s="225" t="s">
        <v>165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159</v>
      </c>
      <c r="AU168" s="231" t="s">
        <v>82</v>
      </c>
      <c r="AV168" s="13" t="s">
        <v>80</v>
      </c>
      <c r="AW168" s="13" t="s">
        <v>34</v>
      </c>
      <c r="AX168" s="13" t="s">
        <v>72</v>
      </c>
      <c r="AY168" s="231" t="s">
        <v>152</v>
      </c>
    </row>
    <row r="169" s="13" customFormat="1">
      <c r="A169" s="13"/>
      <c r="B169" s="221"/>
      <c r="C169" s="222"/>
      <c r="D169" s="223" t="s">
        <v>159</v>
      </c>
      <c r="E169" s="224" t="s">
        <v>19</v>
      </c>
      <c r="F169" s="225" t="s">
        <v>166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159</v>
      </c>
      <c r="AU169" s="231" t="s">
        <v>82</v>
      </c>
      <c r="AV169" s="13" t="s">
        <v>80</v>
      </c>
      <c r="AW169" s="13" t="s">
        <v>34</v>
      </c>
      <c r="AX169" s="13" t="s">
        <v>72</v>
      </c>
      <c r="AY169" s="231" t="s">
        <v>152</v>
      </c>
    </row>
    <row r="170" s="13" customFormat="1">
      <c r="A170" s="13"/>
      <c r="B170" s="221"/>
      <c r="C170" s="222"/>
      <c r="D170" s="223" t="s">
        <v>159</v>
      </c>
      <c r="E170" s="224" t="s">
        <v>19</v>
      </c>
      <c r="F170" s="225" t="s">
        <v>167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159</v>
      </c>
      <c r="AU170" s="231" t="s">
        <v>82</v>
      </c>
      <c r="AV170" s="13" t="s">
        <v>80</v>
      </c>
      <c r="AW170" s="13" t="s">
        <v>34</v>
      </c>
      <c r="AX170" s="13" t="s">
        <v>72</v>
      </c>
      <c r="AY170" s="231" t="s">
        <v>152</v>
      </c>
    </row>
    <row r="171" s="13" customFormat="1">
      <c r="A171" s="13"/>
      <c r="B171" s="221"/>
      <c r="C171" s="222"/>
      <c r="D171" s="223" t="s">
        <v>159</v>
      </c>
      <c r="E171" s="224" t="s">
        <v>19</v>
      </c>
      <c r="F171" s="225" t="s">
        <v>227</v>
      </c>
      <c r="G171" s="222"/>
      <c r="H171" s="224" t="s">
        <v>19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159</v>
      </c>
      <c r="AU171" s="231" t="s">
        <v>82</v>
      </c>
      <c r="AV171" s="13" t="s">
        <v>80</v>
      </c>
      <c r="AW171" s="13" t="s">
        <v>34</v>
      </c>
      <c r="AX171" s="13" t="s">
        <v>72</v>
      </c>
      <c r="AY171" s="231" t="s">
        <v>152</v>
      </c>
    </row>
    <row r="172" s="14" customFormat="1">
      <c r="A172" s="14"/>
      <c r="B172" s="232"/>
      <c r="C172" s="233"/>
      <c r="D172" s="223" t="s">
        <v>159</v>
      </c>
      <c r="E172" s="234" t="s">
        <v>19</v>
      </c>
      <c r="F172" s="235" t="s">
        <v>252</v>
      </c>
      <c r="G172" s="233"/>
      <c r="H172" s="236">
        <v>7.7999999999999998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159</v>
      </c>
      <c r="AU172" s="242" t="s">
        <v>82</v>
      </c>
      <c r="AV172" s="14" t="s">
        <v>82</v>
      </c>
      <c r="AW172" s="14" t="s">
        <v>34</v>
      </c>
      <c r="AX172" s="14" t="s">
        <v>72</v>
      </c>
      <c r="AY172" s="242" t="s">
        <v>152</v>
      </c>
    </row>
    <row r="173" s="15" customFormat="1">
      <c r="A173" s="15"/>
      <c r="B173" s="243"/>
      <c r="C173" s="244"/>
      <c r="D173" s="223" t="s">
        <v>159</v>
      </c>
      <c r="E173" s="245" t="s">
        <v>19</v>
      </c>
      <c r="F173" s="246" t="s">
        <v>168</v>
      </c>
      <c r="G173" s="244"/>
      <c r="H173" s="247">
        <v>132.30000000000001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3" t="s">
        <v>159</v>
      </c>
      <c r="AU173" s="253" t="s">
        <v>82</v>
      </c>
      <c r="AV173" s="15" t="s">
        <v>157</v>
      </c>
      <c r="AW173" s="15" t="s">
        <v>34</v>
      </c>
      <c r="AX173" s="15" t="s">
        <v>80</v>
      </c>
      <c r="AY173" s="253" t="s">
        <v>152</v>
      </c>
    </row>
    <row r="174" s="2" customFormat="1" ht="44.25" customHeight="1">
      <c r="A174" s="41"/>
      <c r="B174" s="42"/>
      <c r="C174" s="208" t="s">
        <v>253</v>
      </c>
      <c r="D174" s="208" t="s">
        <v>154</v>
      </c>
      <c r="E174" s="209" t="s">
        <v>254</v>
      </c>
      <c r="F174" s="210" t="s">
        <v>255</v>
      </c>
      <c r="G174" s="211" t="s">
        <v>96</v>
      </c>
      <c r="H174" s="212">
        <v>132.30000000000001</v>
      </c>
      <c r="I174" s="213"/>
      <c r="J174" s="214">
        <f>ROUND(I174*H174,2)</f>
        <v>0</v>
      </c>
      <c r="K174" s="210" t="s">
        <v>19</v>
      </c>
      <c r="L174" s="47"/>
      <c r="M174" s="215" t="s">
        <v>19</v>
      </c>
      <c r="N174" s="216" t="s">
        <v>43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157</v>
      </c>
      <c r="AT174" s="219" t="s">
        <v>154</v>
      </c>
      <c r="AU174" s="219" t="s">
        <v>82</v>
      </c>
      <c r="AY174" s="20" t="s">
        <v>152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80</v>
      </c>
      <c r="BK174" s="220">
        <f>ROUND(I174*H174,2)</f>
        <v>0</v>
      </c>
      <c r="BL174" s="20" t="s">
        <v>157</v>
      </c>
      <c r="BM174" s="219" t="s">
        <v>256</v>
      </c>
    </row>
    <row r="175" s="14" customFormat="1">
      <c r="A175" s="14"/>
      <c r="B175" s="232"/>
      <c r="C175" s="233"/>
      <c r="D175" s="223" t="s">
        <v>159</v>
      </c>
      <c r="E175" s="234" t="s">
        <v>19</v>
      </c>
      <c r="F175" s="235" t="s">
        <v>257</v>
      </c>
      <c r="G175" s="233"/>
      <c r="H175" s="236">
        <v>132.30000000000001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159</v>
      </c>
      <c r="AU175" s="242" t="s">
        <v>82</v>
      </c>
      <c r="AV175" s="14" t="s">
        <v>82</v>
      </c>
      <c r="AW175" s="14" t="s">
        <v>34</v>
      </c>
      <c r="AX175" s="14" t="s">
        <v>80</v>
      </c>
      <c r="AY175" s="242" t="s">
        <v>152</v>
      </c>
    </row>
    <row r="176" s="2" customFormat="1" ht="62.7" customHeight="1">
      <c r="A176" s="41"/>
      <c r="B176" s="42"/>
      <c r="C176" s="208" t="s">
        <v>258</v>
      </c>
      <c r="D176" s="208" t="s">
        <v>154</v>
      </c>
      <c r="E176" s="209" t="s">
        <v>259</v>
      </c>
      <c r="F176" s="210" t="s">
        <v>260</v>
      </c>
      <c r="G176" s="211" t="s">
        <v>106</v>
      </c>
      <c r="H176" s="212">
        <v>520.27599999999995</v>
      </c>
      <c r="I176" s="213"/>
      <c r="J176" s="214">
        <f>ROUND(I176*H176,2)</f>
        <v>0</v>
      </c>
      <c r="K176" s="210" t="s">
        <v>171</v>
      </c>
      <c r="L176" s="47"/>
      <c r="M176" s="215" t="s">
        <v>19</v>
      </c>
      <c r="N176" s="216" t="s">
        <v>43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9" t="s">
        <v>157</v>
      </c>
      <c r="AT176" s="219" t="s">
        <v>154</v>
      </c>
      <c r="AU176" s="219" t="s">
        <v>82</v>
      </c>
      <c r="AY176" s="20" t="s">
        <v>152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80</v>
      </c>
      <c r="BK176" s="220">
        <f>ROUND(I176*H176,2)</f>
        <v>0</v>
      </c>
      <c r="BL176" s="20" t="s">
        <v>157</v>
      </c>
      <c r="BM176" s="219" t="s">
        <v>261</v>
      </c>
    </row>
    <row r="177" s="2" customFormat="1">
      <c r="A177" s="41"/>
      <c r="B177" s="42"/>
      <c r="C177" s="43"/>
      <c r="D177" s="254" t="s">
        <v>173</v>
      </c>
      <c r="E177" s="43"/>
      <c r="F177" s="255" t="s">
        <v>262</v>
      </c>
      <c r="G177" s="43"/>
      <c r="H177" s="43"/>
      <c r="I177" s="256"/>
      <c r="J177" s="43"/>
      <c r="K177" s="43"/>
      <c r="L177" s="47"/>
      <c r="M177" s="257"/>
      <c r="N177" s="258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173</v>
      </c>
      <c r="AU177" s="20" t="s">
        <v>82</v>
      </c>
    </row>
    <row r="178" s="14" customFormat="1">
      <c r="A178" s="14"/>
      <c r="B178" s="232"/>
      <c r="C178" s="233"/>
      <c r="D178" s="223" t="s">
        <v>159</v>
      </c>
      <c r="E178" s="234" t="s">
        <v>19</v>
      </c>
      <c r="F178" s="235" t="s">
        <v>263</v>
      </c>
      <c r="G178" s="233"/>
      <c r="H178" s="236">
        <v>520.27599999999995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2" t="s">
        <v>159</v>
      </c>
      <c r="AU178" s="242" t="s">
        <v>82</v>
      </c>
      <c r="AV178" s="14" t="s">
        <v>82</v>
      </c>
      <c r="AW178" s="14" t="s">
        <v>34</v>
      </c>
      <c r="AX178" s="14" t="s">
        <v>80</v>
      </c>
      <c r="AY178" s="242" t="s">
        <v>152</v>
      </c>
    </row>
    <row r="179" s="2" customFormat="1" ht="62.7" customHeight="1">
      <c r="A179" s="41"/>
      <c r="B179" s="42"/>
      <c r="C179" s="208" t="s">
        <v>264</v>
      </c>
      <c r="D179" s="208" t="s">
        <v>154</v>
      </c>
      <c r="E179" s="209" t="s">
        <v>265</v>
      </c>
      <c r="F179" s="210" t="s">
        <v>266</v>
      </c>
      <c r="G179" s="211" t="s">
        <v>106</v>
      </c>
      <c r="H179" s="212">
        <v>222.976</v>
      </c>
      <c r="I179" s="213"/>
      <c r="J179" s="214">
        <f>ROUND(I179*H179,2)</f>
        <v>0</v>
      </c>
      <c r="K179" s="210" t="s">
        <v>171</v>
      </c>
      <c r="L179" s="47"/>
      <c r="M179" s="215" t="s">
        <v>19</v>
      </c>
      <c r="N179" s="216" t="s">
        <v>43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157</v>
      </c>
      <c r="AT179" s="219" t="s">
        <v>154</v>
      </c>
      <c r="AU179" s="219" t="s">
        <v>82</v>
      </c>
      <c r="AY179" s="20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80</v>
      </c>
      <c r="BK179" s="220">
        <f>ROUND(I179*H179,2)</f>
        <v>0</v>
      </c>
      <c r="BL179" s="20" t="s">
        <v>157</v>
      </c>
      <c r="BM179" s="219" t="s">
        <v>267</v>
      </c>
    </row>
    <row r="180" s="2" customFormat="1">
      <c r="A180" s="41"/>
      <c r="B180" s="42"/>
      <c r="C180" s="43"/>
      <c r="D180" s="254" t="s">
        <v>173</v>
      </c>
      <c r="E180" s="43"/>
      <c r="F180" s="255" t="s">
        <v>268</v>
      </c>
      <c r="G180" s="43"/>
      <c r="H180" s="43"/>
      <c r="I180" s="256"/>
      <c r="J180" s="43"/>
      <c r="K180" s="43"/>
      <c r="L180" s="47"/>
      <c r="M180" s="257"/>
      <c r="N180" s="258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173</v>
      </c>
      <c r="AU180" s="20" t="s">
        <v>82</v>
      </c>
    </row>
    <row r="181" s="14" customFormat="1">
      <c r="A181" s="14"/>
      <c r="B181" s="232"/>
      <c r="C181" s="233"/>
      <c r="D181" s="223" t="s">
        <v>159</v>
      </c>
      <c r="E181" s="234" t="s">
        <v>19</v>
      </c>
      <c r="F181" s="235" t="s">
        <v>269</v>
      </c>
      <c r="G181" s="233"/>
      <c r="H181" s="236">
        <v>222.976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2" t="s">
        <v>159</v>
      </c>
      <c r="AU181" s="242" t="s">
        <v>82</v>
      </c>
      <c r="AV181" s="14" t="s">
        <v>82</v>
      </c>
      <c r="AW181" s="14" t="s">
        <v>34</v>
      </c>
      <c r="AX181" s="14" t="s">
        <v>80</v>
      </c>
      <c r="AY181" s="242" t="s">
        <v>152</v>
      </c>
    </row>
    <row r="182" s="2" customFormat="1" ht="44.25" customHeight="1">
      <c r="A182" s="41"/>
      <c r="B182" s="42"/>
      <c r="C182" s="208" t="s">
        <v>270</v>
      </c>
      <c r="D182" s="208" t="s">
        <v>154</v>
      </c>
      <c r="E182" s="209" t="s">
        <v>271</v>
      </c>
      <c r="F182" s="210" t="s">
        <v>272</v>
      </c>
      <c r="G182" s="211" t="s">
        <v>106</v>
      </c>
      <c r="H182" s="212">
        <v>411.84199999999998</v>
      </c>
      <c r="I182" s="213"/>
      <c r="J182" s="214">
        <f>ROUND(I182*H182,2)</f>
        <v>0</v>
      </c>
      <c r="K182" s="210" t="s">
        <v>19</v>
      </c>
      <c r="L182" s="47"/>
      <c r="M182" s="215" t="s">
        <v>19</v>
      </c>
      <c r="N182" s="216" t="s">
        <v>43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157</v>
      </c>
      <c r="AT182" s="219" t="s">
        <v>154</v>
      </c>
      <c r="AU182" s="219" t="s">
        <v>82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80</v>
      </c>
      <c r="BK182" s="220">
        <f>ROUND(I182*H182,2)</f>
        <v>0</v>
      </c>
      <c r="BL182" s="20" t="s">
        <v>157</v>
      </c>
      <c r="BM182" s="219" t="s">
        <v>273</v>
      </c>
    </row>
    <row r="183" s="14" customFormat="1">
      <c r="A183" s="14"/>
      <c r="B183" s="232"/>
      <c r="C183" s="233"/>
      <c r="D183" s="223" t="s">
        <v>159</v>
      </c>
      <c r="E183" s="234" t="s">
        <v>19</v>
      </c>
      <c r="F183" s="235" t="s">
        <v>231</v>
      </c>
      <c r="G183" s="233"/>
      <c r="H183" s="236">
        <v>411.84199999999998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159</v>
      </c>
      <c r="AU183" s="242" t="s">
        <v>82</v>
      </c>
      <c r="AV183" s="14" t="s">
        <v>82</v>
      </c>
      <c r="AW183" s="14" t="s">
        <v>34</v>
      </c>
      <c r="AX183" s="14" t="s">
        <v>80</v>
      </c>
      <c r="AY183" s="242" t="s">
        <v>152</v>
      </c>
    </row>
    <row r="184" s="2" customFormat="1" ht="44.25" customHeight="1">
      <c r="A184" s="41"/>
      <c r="B184" s="42"/>
      <c r="C184" s="208" t="s">
        <v>274</v>
      </c>
      <c r="D184" s="208" t="s">
        <v>154</v>
      </c>
      <c r="E184" s="209" t="s">
        <v>275</v>
      </c>
      <c r="F184" s="210" t="s">
        <v>276</v>
      </c>
      <c r="G184" s="211" t="s">
        <v>106</v>
      </c>
      <c r="H184" s="212">
        <v>176.50399999999999</v>
      </c>
      <c r="I184" s="213"/>
      <c r="J184" s="214">
        <f>ROUND(I184*H184,2)</f>
        <v>0</v>
      </c>
      <c r="K184" s="210" t="s">
        <v>19</v>
      </c>
      <c r="L184" s="47"/>
      <c r="M184" s="215" t="s">
        <v>19</v>
      </c>
      <c r="N184" s="216" t="s">
        <v>43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157</v>
      </c>
      <c r="AT184" s="219" t="s">
        <v>154</v>
      </c>
      <c r="AU184" s="219" t="s">
        <v>82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80</v>
      </c>
      <c r="BK184" s="220">
        <f>ROUND(I184*H184,2)</f>
        <v>0</v>
      </c>
      <c r="BL184" s="20" t="s">
        <v>157</v>
      </c>
      <c r="BM184" s="219" t="s">
        <v>277</v>
      </c>
    </row>
    <row r="185" s="14" customFormat="1">
      <c r="A185" s="14"/>
      <c r="B185" s="232"/>
      <c r="C185" s="233"/>
      <c r="D185" s="223" t="s">
        <v>159</v>
      </c>
      <c r="E185" s="234" t="s">
        <v>19</v>
      </c>
      <c r="F185" s="235" t="s">
        <v>238</v>
      </c>
      <c r="G185" s="233"/>
      <c r="H185" s="236">
        <v>176.50399999999999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2" t="s">
        <v>159</v>
      </c>
      <c r="AU185" s="242" t="s">
        <v>82</v>
      </c>
      <c r="AV185" s="14" t="s">
        <v>82</v>
      </c>
      <c r="AW185" s="14" t="s">
        <v>34</v>
      </c>
      <c r="AX185" s="14" t="s">
        <v>80</v>
      </c>
      <c r="AY185" s="242" t="s">
        <v>152</v>
      </c>
    </row>
    <row r="186" s="2" customFormat="1" ht="44.25" customHeight="1">
      <c r="A186" s="41"/>
      <c r="B186" s="42"/>
      <c r="C186" s="208" t="s">
        <v>278</v>
      </c>
      <c r="D186" s="208" t="s">
        <v>154</v>
      </c>
      <c r="E186" s="209" t="s">
        <v>279</v>
      </c>
      <c r="F186" s="210" t="s">
        <v>280</v>
      </c>
      <c r="G186" s="211" t="s">
        <v>281</v>
      </c>
      <c r="H186" s="212">
        <v>780.18799999999999</v>
      </c>
      <c r="I186" s="213"/>
      <c r="J186" s="214">
        <f>ROUND(I186*H186,2)</f>
        <v>0</v>
      </c>
      <c r="K186" s="210" t="s">
        <v>19</v>
      </c>
      <c r="L186" s="47"/>
      <c r="M186" s="215" t="s">
        <v>19</v>
      </c>
      <c r="N186" s="216" t="s">
        <v>43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157</v>
      </c>
      <c r="AT186" s="219" t="s">
        <v>154</v>
      </c>
      <c r="AU186" s="219" t="s">
        <v>82</v>
      </c>
      <c r="AY186" s="20" t="s">
        <v>152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80</v>
      </c>
      <c r="BK186" s="220">
        <f>ROUND(I186*H186,2)</f>
        <v>0</v>
      </c>
      <c r="BL186" s="20" t="s">
        <v>157</v>
      </c>
      <c r="BM186" s="219" t="s">
        <v>282</v>
      </c>
    </row>
    <row r="187" s="14" customFormat="1">
      <c r="A187" s="14"/>
      <c r="B187" s="232"/>
      <c r="C187" s="233"/>
      <c r="D187" s="223" t="s">
        <v>159</v>
      </c>
      <c r="E187" s="234" t="s">
        <v>19</v>
      </c>
      <c r="F187" s="235" t="s">
        <v>283</v>
      </c>
      <c r="G187" s="233"/>
      <c r="H187" s="236">
        <v>780.18799999999999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159</v>
      </c>
      <c r="AU187" s="242" t="s">
        <v>82</v>
      </c>
      <c r="AV187" s="14" t="s">
        <v>82</v>
      </c>
      <c r="AW187" s="14" t="s">
        <v>34</v>
      </c>
      <c r="AX187" s="14" t="s">
        <v>80</v>
      </c>
      <c r="AY187" s="242" t="s">
        <v>152</v>
      </c>
    </row>
    <row r="188" s="2" customFormat="1" ht="44.25" customHeight="1">
      <c r="A188" s="41"/>
      <c r="B188" s="42"/>
      <c r="C188" s="208" t="s">
        <v>284</v>
      </c>
      <c r="D188" s="208" t="s">
        <v>154</v>
      </c>
      <c r="E188" s="209" t="s">
        <v>285</v>
      </c>
      <c r="F188" s="210" t="s">
        <v>286</v>
      </c>
      <c r="G188" s="211" t="s">
        <v>106</v>
      </c>
      <c r="H188" s="212">
        <v>432.69400000000002</v>
      </c>
      <c r="I188" s="213"/>
      <c r="J188" s="214">
        <f>ROUND(I188*H188,2)</f>
        <v>0</v>
      </c>
      <c r="K188" s="210" t="s">
        <v>19</v>
      </c>
      <c r="L188" s="47"/>
      <c r="M188" s="215" t="s">
        <v>19</v>
      </c>
      <c r="N188" s="216" t="s">
        <v>43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9" t="s">
        <v>157</v>
      </c>
      <c r="AT188" s="219" t="s">
        <v>154</v>
      </c>
      <c r="AU188" s="219" t="s">
        <v>82</v>
      </c>
      <c r="AY188" s="20" t="s">
        <v>152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80</v>
      </c>
      <c r="BK188" s="220">
        <f>ROUND(I188*H188,2)</f>
        <v>0</v>
      </c>
      <c r="BL188" s="20" t="s">
        <v>157</v>
      </c>
      <c r="BM188" s="219" t="s">
        <v>287</v>
      </c>
    </row>
    <row r="189" s="14" customFormat="1">
      <c r="A189" s="14"/>
      <c r="B189" s="232"/>
      <c r="C189" s="233"/>
      <c r="D189" s="223" t="s">
        <v>159</v>
      </c>
      <c r="E189" s="234" t="s">
        <v>108</v>
      </c>
      <c r="F189" s="235" t="s">
        <v>288</v>
      </c>
      <c r="G189" s="233"/>
      <c r="H189" s="236">
        <v>432.69400000000002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2" t="s">
        <v>159</v>
      </c>
      <c r="AU189" s="242" t="s">
        <v>82</v>
      </c>
      <c r="AV189" s="14" t="s">
        <v>82</v>
      </c>
      <c r="AW189" s="14" t="s">
        <v>34</v>
      </c>
      <c r="AX189" s="14" t="s">
        <v>80</v>
      </c>
      <c r="AY189" s="242" t="s">
        <v>152</v>
      </c>
    </row>
    <row r="190" s="2" customFormat="1" ht="16.5" customHeight="1">
      <c r="A190" s="41"/>
      <c r="B190" s="42"/>
      <c r="C190" s="259" t="s">
        <v>7</v>
      </c>
      <c r="D190" s="259" t="s">
        <v>289</v>
      </c>
      <c r="E190" s="260" t="s">
        <v>290</v>
      </c>
      <c r="F190" s="261" t="s">
        <v>291</v>
      </c>
      <c r="G190" s="262" t="s">
        <v>281</v>
      </c>
      <c r="H190" s="263">
        <v>500.017</v>
      </c>
      <c r="I190" s="264"/>
      <c r="J190" s="265">
        <f>ROUND(I190*H190,2)</f>
        <v>0</v>
      </c>
      <c r="K190" s="261" t="s">
        <v>19</v>
      </c>
      <c r="L190" s="266"/>
      <c r="M190" s="267" t="s">
        <v>19</v>
      </c>
      <c r="N190" s="268" t="s">
        <v>43</v>
      </c>
      <c r="O190" s="87"/>
      <c r="P190" s="217">
        <f>O190*H190</f>
        <v>0</v>
      </c>
      <c r="Q190" s="217">
        <v>1</v>
      </c>
      <c r="R190" s="217">
        <f>Q190*H190</f>
        <v>500.017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203</v>
      </c>
      <c r="AT190" s="219" t="s">
        <v>289</v>
      </c>
      <c r="AU190" s="219" t="s">
        <v>82</v>
      </c>
      <c r="AY190" s="20" t="s">
        <v>152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80</v>
      </c>
      <c r="BK190" s="220">
        <f>ROUND(I190*H190,2)</f>
        <v>0</v>
      </c>
      <c r="BL190" s="20" t="s">
        <v>157</v>
      </c>
      <c r="BM190" s="219" t="s">
        <v>292</v>
      </c>
    </row>
    <row r="191" s="13" customFormat="1">
      <c r="A191" s="13"/>
      <c r="B191" s="221"/>
      <c r="C191" s="222"/>
      <c r="D191" s="223" t="s">
        <v>159</v>
      </c>
      <c r="E191" s="224" t="s">
        <v>19</v>
      </c>
      <c r="F191" s="225" t="s">
        <v>221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159</v>
      </c>
      <c r="AU191" s="231" t="s">
        <v>82</v>
      </c>
      <c r="AV191" s="13" t="s">
        <v>80</v>
      </c>
      <c r="AW191" s="13" t="s">
        <v>34</v>
      </c>
      <c r="AX191" s="13" t="s">
        <v>72</v>
      </c>
      <c r="AY191" s="231" t="s">
        <v>152</v>
      </c>
    </row>
    <row r="192" s="13" customFormat="1">
      <c r="A192" s="13"/>
      <c r="B192" s="221"/>
      <c r="C192" s="222"/>
      <c r="D192" s="223" t="s">
        <v>159</v>
      </c>
      <c r="E192" s="224" t="s">
        <v>19</v>
      </c>
      <c r="F192" s="225" t="s">
        <v>222</v>
      </c>
      <c r="G192" s="222"/>
      <c r="H192" s="224" t="s">
        <v>19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159</v>
      </c>
      <c r="AU192" s="231" t="s">
        <v>82</v>
      </c>
      <c r="AV192" s="13" t="s">
        <v>80</v>
      </c>
      <c r="AW192" s="13" t="s">
        <v>34</v>
      </c>
      <c r="AX192" s="13" t="s">
        <v>72</v>
      </c>
      <c r="AY192" s="231" t="s">
        <v>152</v>
      </c>
    </row>
    <row r="193" s="13" customFormat="1">
      <c r="A193" s="13"/>
      <c r="B193" s="221"/>
      <c r="C193" s="222"/>
      <c r="D193" s="223" t="s">
        <v>159</v>
      </c>
      <c r="E193" s="224" t="s">
        <v>19</v>
      </c>
      <c r="F193" s="225" t="s">
        <v>223</v>
      </c>
      <c r="G193" s="222"/>
      <c r="H193" s="224" t="s">
        <v>19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159</v>
      </c>
      <c r="AU193" s="231" t="s">
        <v>82</v>
      </c>
      <c r="AV193" s="13" t="s">
        <v>80</v>
      </c>
      <c r="AW193" s="13" t="s">
        <v>34</v>
      </c>
      <c r="AX193" s="13" t="s">
        <v>72</v>
      </c>
      <c r="AY193" s="231" t="s">
        <v>152</v>
      </c>
    </row>
    <row r="194" s="13" customFormat="1">
      <c r="A194" s="13"/>
      <c r="B194" s="221"/>
      <c r="C194" s="222"/>
      <c r="D194" s="223" t="s">
        <v>159</v>
      </c>
      <c r="E194" s="224" t="s">
        <v>19</v>
      </c>
      <c r="F194" s="225" t="s">
        <v>160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159</v>
      </c>
      <c r="AU194" s="231" t="s">
        <v>82</v>
      </c>
      <c r="AV194" s="13" t="s">
        <v>80</v>
      </c>
      <c r="AW194" s="13" t="s">
        <v>34</v>
      </c>
      <c r="AX194" s="13" t="s">
        <v>72</v>
      </c>
      <c r="AY194" s="231" t="s">
        <v>152</v>
      </c>
    </row>
    <row r="195" s="14" customFormat="1">
      <c r="A195" s="14"/>
      <c r="B195" s="232"/>
      <c r="C195" s="233"/>
      <c r="D195" s="223" t="s">
        <v>159</v>
      </c>
      <c r="E195" s="234" t="s">
        <v>19</v>
      </c>
      <c r="F195" s="235" t="s">
        <v>293</v>
      </c>
      <c r="G195" s="233"/>
      <c r="H195" s="236">
        <v>21.420000000000002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2" t="s">
        <v>159</v>
      </c>
      <c r="AU195" s="242" t="s">
        <v>82</v>
      </c>
      <c r="AV195" s="14" t="s">
        <v>82</v>
      </c>
      <c r="AW195" s="14" t="s">
        <v>34</v>
      </c>
      <c r="AX195" s="14" t="s">
        <v>72</v>
      </c>
      <c r="AY195" s="242" t="s">
        <v>152</v>
      </c>
    </row>
    <row r="196" s="13" customFormat="1">
      <c r="A196" s="13"/>
      <c r="B196" s="221"/>
      <c r="C196" s="222"/>
      <c r="D196" s="223" t="s">
        <v>159</v>
      </c>
      <c r="E196" s="224" t="s">
        <v>19</v>
      </c>
      <c r="F196" s="225" t="s">
        <v>162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159</v>
      </c>
      <c r="AU196" s="231" t="s">
        <v>82</v>
      </c>
      <c r="AV196" s="13" t="s">
        <v>80</v>
      </c>
      <c r="AW196" s="13" t="s">
        <v>34</v>
      </c>
      <c r="AX196" s="13" t="s">
        <v>72</v>
      </c>
      <c r="AY196" s="231" t="s">
        <v>152</v>
      </c>
    </row>
    <row r="197" s="14" customFormat="1">
      <c r="A197" s="14"/>
      <c r="B197" s="232"/>
      <c r="C197" s="233"/>
      <c r="D197" s="223" t="s">
        <v>159</v>
      </c>
      <c r="E197" s="234" t="s">
        <v>19</v>
      </c>
      <c r="F197" s="235" t="s">
        <v>294</v>
      </c>
      <c r="G197" s="233"/>
      <c r="H197" s="236">
        <v>221.44499999999999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2" t="s">
        <v>159</v>
      </c>
      <c r="AU197" s="242" t="s">
        <v>82</v>
      </c>
      <c r="AV197" s="14" t="s">
        <v>82</v>
      </c>
      <c r="AW197" s="14" t="s">
        <v>34</v>
      </c>
      <c r="AX197" s="14" t="s">
        <v>72</v>
      </c>
      <c r="AY197" s="242" t="s">
        <v>152</v>
      </c>
    </row>
    <row r="198" s="14" customFormat="1">
      <c r="A198" s="14"/>
      <c r="B198" s="232"/>
      <c r="C198" s="233"/>
      <c r="D198" s="223" t="s">
        <v>159</v>
      </c>
      <c r="E198" s="234" t="s">
        <v>19</v>
      </c>
      <c r="F198" s="235" t="s">
        <v>295</v>
      </c>
      <c r="G198" s="233"/>
      <c r="H198" s="236">
        <v>34.921999999999997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159</v>
      </c>
      <c r="AU198" s="242" t="s">
        <v>82</v>
      </c>
      <c r="AV198" s="14" t="s">
        <v>82</v>
      </c>
      <c r="AW198" s="14" t="s">
        <v>34</v>
      </c>
      <c r="AX198" s="14" t="s">
        <v>72</v>
      </c>
      <c r="AY198" s="242" t="s">
        <v>152</v>
      </c>
    </row>
    <row r="199" s="13" customFormat="1">
      <c r="A199" s="13"/>
      <c r="B199" s="221"/>
      <c r="C199" s="222"/>
      <c r="D199" s="223" t="s">
        <v>159</v>
      </c>
      <c r="E199" s="224" t="s">
        <v>19</v>
      </c>
      <c r="F199" s="225" t="s">
        <v>165</v>
      </c>
      <c r="G199" s="222"/>
      <c r="H199" s="224" t="s">
        <v>19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159</v>
      </c>
      <c r="AU199" s="231" t="s">
        <v>82</v>
      </c>
      <c r="AV199" s="13" t="s">
        <v>80</v>
      </c>
      <c r="AW199" s="13" t="s">
        <v>34</v>
      </c>
      <c r="AX199" s="13" t="s">
        <v>72</v>
      </c>
      <c r="AY199" s="231" t="s">
        <v>152</v>
      </c>
    </row>
    <row r="200" s="13" customFormat="1">
      <c r="A200" s="13"/>
      <c r="B200" s="221"/>
      <c r="C200" s="222"/>
      <c r="D200" s="223" t="s">
        <v>159</v>
      </c>
      <c r="E200" s="224" t="s">
        <v>19</v>
      </c>
      <c r="F200" s="225" t="s">
        <v>166</v>
      </c>
      <c r="G200" s="222"/>
      <c r="H200" s="224" t="s">
        <v>19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159</v>
      </c>
      <c r="AU200" s="231" t="s">
        <v>82</v>
      </c>
      <c r="AV200" s="13" t="s">
        <v>80</v>
      </c>
      <c r="AW200" s="13" t="s">
        <v>34</v>
      </c>
      <c r="AX200" s="13" t="s">
        <v>72</v>
      </c>
      <c r="AY200" s="231" t="s">
        <v>152</v>
      </c>
    </row>
    <row r="201" s="13" customFormat="1">
      <c r="A201" s="13"/>
      <c r="B201" s="221"/>
      <c r="C201" s="222"/>
      <c r="D201" s="223" t="s">
        <v>159</v>
      </c>
      <c r="E201" s="224" t="s">
        <v>19</v>
      </c>
      <c r="F201" s="225" t="s">
        <v>167</v>
      </c>
      <c r="G201" s="222"/>
      <c r="H201" s="224" t="s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1" t="s">
        <v>159</v>
      </c>
      <c r="AU201" s="231" t="s">
        <v>82</v>
      </c>
      <c r="AV201" s="13" t="s">
        <v>80</v>
      </c>
      <c r="AW201" s="13" t="s">
        <v>34</v>
      </c>
      <c r="AX201" s="13" t="s">
        <v>72</v>
      </c>
      <c r="AY201" s="231" t="s">
        <v>152</v>
      </c>
    </row>
    <row r="202" s="15" customFormat="1">
      <c r="A202" s="15"/>
      <c r="B202" s="243"/>
      <c r="C202" s="244"/>
      <c r="D202" s="223" t="s">
        <v>159</v>
      </c>
      <c r="E202" s="245" t="s">
        <v>110</v>
      </c>
      <c r="F202" s="246" t="s">
        <v>168</v>
      </c>
      <c r="G202" s="244"/>
      <c r="H202" s="247">
        <v>277.78699999999998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3" t="s">
        <v>159</v>
      </c>
      <c r="AU202" s="253" t="s">
        <v>82</v>
      </c>
      <c r="AV202" s="15" t="s">
        <v>157</v>
      </c>
      <c r="AW202" s="15" t="s">
        <v>34</v>
      </c>
      <c r="AX202" s="15" t="s">
        <v>72</v>
      </c>
      <c r="AY202" s="253" t="s">
        <v>152</v>
      </c>
    </row>
    <row r="203" s="14" customFormat="1">
      <c r="A203" s="14"/>
      <c r="B203" s="232"/>
      <c r="C203" s="233"/>
      <c r="D203" s="223" t="s">
        <v>159</v>
      </c>
      <c r="E203" s="234" t="s">
        <v>19</v>
      </c>
      <c r="F203" s="235" t="s">
        <v>296</v>
      </c>
      <c r="G203" s="233"/>
      <c r="H203" s="236">
        <v>500.017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2" t="s">
        <v>159</v>
      </c>
      <c r="AU203" s="242" t="s">
        <v>82</v>
      </c>
      <c r="AV203" s="14" t="s">
        <v>82</v>
      </c>
      <c r="AW203" s="14" t="s">
        <v>34</v>
      </c>
      <c r="AX203" s="14" t="s">
        <v>80</v>
      </c>
      <c r="AY203" s="242" t="s">
        <v>152</v>
      </c>
    </row>
    <row r="204" s="2" customFormat="1" ht="66.75" customHeight="1">
      <c r="A204" s="41"/>
      <c r="B204" s="42"/>
      <c r="C204" s="208" t="s">
        <v>297</v>
      </c>
      <c r="D204" s="208" t="s">
        <v>154</v>
      </c>
      <c r="E204" s="209" t="s">
        <v>298</v>
      </c>
      <c r="F204" s="210" t="s">
        <v>299</v>
      </c>
      <c r="G204" s="211" t="s">
        <v>106</v>
      </c>
      <c r="H204" s="212">
        <v>124.072</v>
      </c>
      <c r="I204" s="213"/>
      <c r="J204" s="214">
        <f>ROUND(I204*H204,2)</f>
        <v>0</v>
      </c>
      <c r="K204" s="210" t="s">
        <v>19</v>
      </c>
      <c r="L204" s="47"/>
      <c r="M204" s="215" t="s">
        <v>19</v>
      </c>
      <c r="N204" s="216" t="s">
        <v>43</v>
      </c>
      <c r="O204" s="87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9" t="s">
        <v>157</v>
      </c>
      <c r="AT204" s="219" t="s">
        <v>154</v>
      </c>
      <c r="AU204" s="219" t="s">
        <v>82</v>
      </c>
      <c r="AY204" s="20" t="s">
        <v>152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80</v>
      </c>
      <c r="BK204" s="220">
        <f>ROUND(I204*H204,2)</f>
        <v>0</v>
      </c>
      <c r="BL204" s="20" t="s">
        <v>157</v>
      </c>
      <c r="BM204" s="219" t="s">
        <v>300</v>
      </c>
    </row>
    <row r="205" s="14" customFormat="1">
      <c r="A205" s="14"/>
      <c r="B205" s="232"/>
      <c r="C205" s="233"/>
      <c r="D205" s="223" t="s">
        <v>159</v>
      </c>
      <c r="E205" s="234" t="s">
        <v>19</v>
      </c>
      <c r="F205" s="235" t="s">
        <v>301</v>
      </c>
      <c r="G205" s="233"/>
      <c r="H205" s="236">
        <v>16.192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2" t="s">
        <v>159</v>
      </c>
      <c r="AU205" s="242" t="s">
        <v>82</v>
      </c>
      <c r="AV205" s="14" t="s">
        <v>82</v>
      </c>
      <c r="AW205" s="14" t="s">
        <v>34</v>
      </c>
      <c r="AX205" s="14" t="s">
        <v>72</v>
      </c>
      <c r="AY205" s="242" t="s">
        <v>152</v>
      </c>
    </row>
    <row r="206" s="14" customFormat="1">
      <c r="A206" s="14"/>
      <c r="B206" s="232"/>
      <c r="C206" s="233"/>
      <c r="D206" s="223" t="s">
        <v>159</v>
      </c>
      <c r="E206" s="234" t="s">
        <v>19</v>
      </c>
      <c r="F206" s="235" t="s">
        <v>302</v>
      </c>
      <c r="G206" s="233"/>
      <c r="H206" s="236">
        <v>107.88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159</v>
      </c>
      <c r="AU206" s="242" t="s">
        <v>82</v>
      </c>
      <c r="AV206" s="14" t="s">
        <v>82</v>
      </c>
      <c r="AW206" s="14" t="s">
        <v>34</v>
      </c>
      <c r="AX206" s="14" t="s">
        <v>72</v>
      </c>
      <c r="AY206" s="242" t="s">
        <v>152</v>
      </c>
    </row>
    <row r="207" s="15" customFormat="1">
      <c r="A207" s="15"/>
      <c r="B207" s="243"/>
      <c r="C207" s="244"/>
      <c r="D207" s="223" t="s">
        <v>159</v>
      </c>
      <c r="E207" s="245" t="s">
        <v>117</v>
      </c>
      <c r="F207" s="246" t="s">
        <v>168</v>
      </c>
      <c r="G207" s="244"/>
      <c r="H207" s="247">
        <v>124.072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3" t="s">
        <v>159</v>
      </c>
      <c r="AU207" s="253" t="s">
        <v>82</v>
      </c>
      <c r="AV207" s="15" t="s">
        <v>157</v>
      </c>
      <c r="AW207" s="15" t="s">
        <v>34</v>
      </c>
      <c r="AX207" s="15" t="s">
        <v>80</v>
      </c>
      <c r="AY207" s="253" t="s">
        <v>152</v>
      </c>
    </row>
    <row r="208" s="2" customFormat="1" ht="16.5" customHeight="1">
      <c r="A208" s="41"/>
      <c r="B208" s="42"/>
      <c r="C208" s="259" t="s">
        <v>303</v>
      </c>
      <c r="D208" s="259" t="s">
        <v>289</v>
      </c>
      <c r="E208" s="260" t="s">
        <v>304</v>
      </c>
      <c r="F208" s="261" t="s">
        <v>305</v>
      </c>
      <c r="G208" s="262" t="s">
        <v>281</v>
      </c>
      <c r="H208" s="263">
        <v>223.33000000000001</v>
      </c>
      <c r="I208" s="264"/>
      <c r="J208" s="265">
        <f>ROUND(I208*H208,2)</f>
        <v>0</v>
      </c>
      <c r="K208" s="261" t="s">
        <v>177</v>
      </c>
      <c r="L208" s="266"/>
      <c r="M208" s="267" t="s">
        <v>19</v>
      </c>
      <c r="N208" s="268" t="s">
        <v>43</v>
      </c>
      <c r="O208" s="87"/>
      <c r="P208" s="217">
        <f>O208*H208</f>
        <v>0</v>
      </c>
      <c r="Q208" s="217">
        <v>1</v>
      </c>
      <c r="R208" s="217">
        <f>Q208*H208</f>
        <v>223.33000000000001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203</v>
      </c>
      <c r="AT208" s="219" t="s">
        <v>289</v>
      </c>
      <c r="AU208" s="219" t="s">
        <v>82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80</v>
      </c>
      <c r="BK208" s="220">
        <f>ROUND(I208*H208,2)</f>
        <v>0</v>
      </c>
      <c r="BL208" s="20" t="s">
        <v>157</v>
      </c>
      <c r="BM208" s="219" t="s">
        <v>306</v>
      </c>
    </row>
    <row r="209" s="14" customFormat="1">
      <c r="A209" s="14"/>
      <c r="B209" s="232"/>
      <c r="C209" s="233"/>
      <c r="D209" s="223" t="s">
        <v>159</v>
      </c>
      <c r="E209" s="234" t="s">
        <v>19</v>
      </c>
      <c r="F209" s="235" t="s">
        <v>307</v>
      </c>
      <c r="G209" s="233"/>
      <c r="H209" s="236">
        <v>223.33000000000001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2" t="s">
        <v>159</v>
      </c>
      <c r="AU209" s="242" t="s">
        <v>82</v>
      </c>
      <c r="AV209" s="14" t="s">
        <v>82</v>
      </c>
      <c r="AW209" s="14" t="s">
        <v>34</v>
      </c>
      <c r="AX209" s="14" t="s">
        <v>80</v>
      </c>
      <c r="AY209" s="242" t="s">
        <v>152</v>
      </c>
    </row>
    <row r="210" s="2" customFormat="1" ht="37.8" customHeight="1">
      <c r="A210" s="41"/>
      <c r="B210" s="42"/>
      <c r="C210" s="208" t="s">
        <v>308</v>
      </c>
      <c r="D210" s="208" t="s">
        <v>154</v>
      </c>
      <c r="E210" s="209" t="s">
        <v>309</v>
      </c>
      <c r="F210" s="210" t="s">
        <v>310</v>
      </c>
      <c r="G210" s="211" t="s">
        <v>96</v>
      </c>
      <c r="H210" s="212">
        <v>38.259999999999998</v>
      </c>
      <c r="I210" s="213"/>
      <c r="J210" s="214">
        <f>ROUND(I210*H210,2)</f>
        <v>0</v>
      </c>
      <c r="K210" s="210" t="s">
        <v>171</v>
      </c>
      <c r="L210" s="47"/>
      <c r="M210" s="215" t="s">
        <v>19</v>
      </c>
      <c r="N210" s="216" t="s">
        <v>43</v>
      </c>
      <c r="O210" s="87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157</v>
      </c>
      <c r="AT210" s="219" t="s">
        <v>154</v>
      </c>
      <c r="AU210" s="219" t="s">
        <v>82</v>
      </c>
      <c r="AY210" s="20" t="s">
        <v>152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80</v>
      </c>
      <c r="BK210" s="220">
        <f>ROUND(I210*H210,2)</f>
        <v>0</v>
      </c>
      <c r="BL210" s="20" t="s">
        <v>157</v>
      </c>
      <c r="BM210" s="219" t="s">
        <v>311</v>
      </c>
    </row>
    <row r="211" s="2" customFormat="1">
      <c r="A211" s="41"/>
      <c r="B211" s="42"/>
      <c r="C211" s="43"/>
      <c r="D211" s="254" t="s">
        <v>173</v>
      </c>
      <c r="E211" s="43"/>
      <c r="F211" s="255" t="s">
        <v>312</v>
      </c>
      <c r="G211" s="43"/>
      <c r="H211" s="43"/>
      <c r="I211" s="256"/>
      <c r="J211" s="43"/>
      <c r="K211" s="43"/>
      <c r="L211" s="47"/>
      <c r="M211" s="257"/>
      <c r="N211" s="258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173</v>
      </c>
      <c r="AU211" s="20" t="s">
        <v>82</v>
      </c>
    </row>
    <row r="212" s="14" customFormat="1">
      <c r="A212" s="14"/>
      <c r="B212" s="232"/>
      <c r="C212" s="233"/>
      <c r="D212" s="223" t="s">
        <v>159</v>
      </c>
      <c r="E212" s="234" t="s">
        <v>19</v>
      </c>
      <c r="F212" s="235" t="s">
        <v>102</v>
      </c>
      <c r="G212" s="233"/>
      <c r="H212" s="236">
        <v>38.259999999999998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2" t="s">
        <v>159</v>
      </c>
      <c r="AU212" s="242" t="s">
        <v>82</v>
      </c>
      <c r="AV212" s="14" t="s">
        <v>82</v>
      </c>
      <c r="AW212" s="14" t="s">
        <v>34</v>
      </c>
      <c r="AX212" s="14" t="s">
        <v>72</v>
      </c>
      <c r="AY212" s="242" t="s">
        <v>152</v>
      </c>
    </row>
    <row r="213" s="15" customFormat="1">
      <c r="A213" s="15"/>
      <c r="B213" s="243"/>
      <c r="C213" s="244"/>
      <c r="D213" s="223" t="s">
        <v>159</v>
      </c>
      <c r="E213" s="245" t="s">
        <v>19</v>
      </c>
      <c r="F213" s="246" t="s">
        <v>168</v>
      </c>
      <c r="G213" s="244"/>
      <c r="H213" s="247">
        <v>38.259999999999998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3" t="s">
        <v>159</v>
      </c>
      <c r="AU213" s="253" t="s">
        <v>82</v>
      </c>
      <c r="AV213" s="15" t="s">
        <v>157</v>
      </c>
      <c r="AW213" s="15" t="s">
        <v>34</v>
      </c>
      <c r="AX213" s="15" t="s">
        <v>80</v>
      </c>
      <c r="AY213" s="253" t="s">
        <v>152</v>
      </c>
    </row>
    <row r="214" s="2" customFormat="1" ht="37.8" customHeight="1">
      <c r="A214" s="41"/>
      <c r="B214" s="42"/>
      <c r="C214" s="208" t="s">
        <v>313</v>
      </c>
      <c r="D214" s="208" t="s">
        <v>154</v>
      </c>
      <c r="E214" s="209" t="s">
        <v>314</v>
      </c>
      <c r="F214" s="210" t="s">
        <v>315</v>
      </c>
      <c r="G214" s="211" t="s">
        <v>96</v>
      </c>
      <c r="H214" s="212">
        <v>38.259999999999998</v>
      </c>
      <c r="I214" s="213"/>
      <c r="J214" s="214">
        <f>ROUND(I214*H214,2)</f>
        <v>0</v>
      </c>
      <c r="K214" s="210" t="s">
        <v>177</v>
      </c>
      <c r="L214" s="47"/>
      <c r="M214" s="215" t="s">
        <v>19</v>
      </c>
      <c r="N214" s="216" t="s">
        <v>43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9" t="s">
        <v>157</v>
      </c>
      <c r="AT214" s="219" t="s">
        <v>154</v>
      </c>
      <c r="AU214" s="219" t="s">
        <v>82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80</v>
      </c>
      <c r="BK214" s="220">
        <f>ROUND(I214*H214,2)</f>
        <v>0</v>
      </c>
      <c r="BL214" s="20" t="s">
        <v>157</v>
      </c>
      <c r="BM214" s="219" t="s">
        <v>316</v>
      </c>
    </row>
    <row r="215" s="2" customFormat="1">
      <c r="A215" s="41"/>
      <c r="B215" s="42"/>
      <c r="C215" s="43"/>
      <c r="D215" s="254" t="s">
        <v>173</v>
      </c>
      <c r="E215" s="43"/>
      <c r="F215" s="255" t="s">
        <v>317</v>
      </c>
      <c r="G215" s="43"/>
      <c r="H215" s="43"/>
      <c r="I215" s="256"/>
      <c r="J215" s="43"/>
      <c r="K215" s="43"/>
      <c r="L215" s="47"/>
      <c r="M215" s="257"/>
      <c r="N215" s="258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173</v>
      </c>
      <c r="AU215" s="20" t="s">
        <v>82</v>
      </c>
    </row>
    <row r="216" s="14" customFormat="1">
      <c r="A216" s="14"/>
      <c r="B216" s="232"/>
      <c r="C216" s="233"/>
      <c r="D216" s="223" t="s">
        <v>159</v>
      </c>
      <c r="E216" s="234" t="s">
        <v>19</v>
      </c>
      <c r="F216" s="235" t="s">
        <v>102</v>
      </c>
      <c r="G216" s="233"/>
      <c r="H216" s="236">
        <v>38.259999999999998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2" t="s">
        <v>159</v>
      </c>
      <c r="AU216" s="242" t="s">
        <v>82</v>
      </c>
      <c r="AV216" s="14" t="s">
        <v>82</v>
      </c>
      <c r="AW216" s="14" t="s">
        <v>34</v>
      </c>
      <c r="AX216" s="14" t="s">
        <v>72</v>
      </c>
      <c r="AY216" s="242" t="s">
        <v>152</v>
      </c>
    </row>
    <row r="217" s="15" customFormat="1">
      <c r="A217" s="15"/>
      <c r="B217" s="243"/>
      <c r="C217" s="244"/>
      <c r="D217" s="223" t="s">
        <v>159</v>
      </c>
      <c r="E217" s="245" t="s">
        <v>19</v>
      </c>
      <c r="F217" s="246" t="s">
        <v>168</v>
      </c>
      <c r="G217" s="244"/>
      <c r="H217" s="247">
        <v>38.259999999999998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3" t="s">
        <v>159</v>
      </c>
      <c r="AU217" s="253" t="s">
        <v>82</v>
      </c>
      <c r="AV217" s="15" t="s">
        <v>157</v>
      </c>
      <c r="AW217" s="15" t="s">
        <v>34</v>
      </c>
      <c r="AX217" s="15" t="s">
        <v>80</v>
      </c>
      <c r="AY217" s="253" t="s">
        <v>152</v>
      </c>
    </row>
    <row r="218" s="2" customFormat="1" ht="16.5" customHeight="1">
      <c r="A218" s="41"/>
      <c r="B218" s="42"/>
      <c r="C218" s="259" t="s">
        <v>318</v>
      </c>
      <c r="D218" s="259" t="s">
        <v>289</v>
      </c>
      <c r="E218" s="260" t="s">
        <v>319</v>
      </c>
      <c r="F218" s="261" t="s">
        <v>320</v>
      </c>
      <c r="G218" s="262" t="s">
        <v>321</v>
      </c>
      <c r="H218" s="263">
        <v>0.95699999999999996</v>
      </c>
      <c r="I218" s="264"/>
      <c r="J218" s="265">
        <f>ROUND(I218*H218,2)</f>
        <v>0</v>
      </c>
      <c r="K218" s="261" t="s">
        <v>177</v>
      </c>
      <c r="L218" s="266"/>
      <c r="M218" s="267" t="s">
        <v>19</v>
      </c>
      <c r="N218" s="268" t="s">
        <v>43</v>
      </c>
      <c r="O218" s="87"/>
      <c r="P218" s="217">
        <f>O218*H218</f>
        <v>0</v>
      </c>
      <c r="Q218" s="217">
        <v>0.001</v>
      </c>
      <c r="R218" s="217">
        <f>Q218*H218</f>
        <v>0.00095699999999999995</v>
      </c>
      <c r="S218" s="217">
        <v>0</v>
      </c>
      <c r="T218" s="21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9" t="s">
        <v>203</v>
      </c>
      <c r="AT218" s="219" t="s">
        <v>289</v>
      </c>
      <c r="AU218" s="219" t="s">
        <v>82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80</v>
      </c>
      <c r="BK218" s="220">
        <f>ROUND(I218*H218,2)</f>
        <v>0</v>
      </c>
      <c r="BL218" s="20" t="s">
        <v>157</v>
      </c>
      <c r="BM218" s="219" t="s">
        <v>322</v>
      </c>
    </row>
    <row r="219" s="14" customFormat="1">
      <c r="A219" s="14"/>
      <c r="B219" s="232"/>
      <c r="C219" s="233"/>
      <c r="D219" s="223" t="s">
        <v>159</v>
      </c>
      <c r="E219" s="234" t="s">
        <v>19</v>
      </c>
      <c r="F219" s="235" t="s">
        <v>323</v>
      </c>
      <c r="G219" s="233"/>
      <c r="H219" s="236">
        <v>0.95699999999999996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2" t="s">
        <v>159</v>
      </c>
      <c r="AU219" s="242" t="s">
        <v>82</v>
      </c>
      <c r="AV219" s="14" t="s">
        <v>82</v>
      </c>
      <c r="AW219" s="14" t="s">
        <v>34</v>
      </c>
      <c r="AX219" s="14" t="s">
        <v>80</v>
      </c>
      <c r="AY219" s="242" t="s">
        <v>152</v>
      </c>
    </row>
    <row r="220" s="12" customFormat="1" ht="22.8" customHeight="1">
      <c r="A220" s="12"/>
      <c r="B220" s="192"/>
      <c r="C220" s="193"/>
      <c r="D220" s="194" t="s">
        <v>71</v>
      </c>
      <c r="E220" s="206" t="s">
        <v>82</v>
      </c>
      <c r="F220" s="206" t="s">
        <v>324</v>
      </c>
      <c r="G220" s="193"/>
      <c r="H220" s="193"/>
      <c r="I220" s="196"/>
      <c r="J220" s="207">
        <f>BK220</f>
        <v>0</v>
      </c>
      <c r="K220" s="193"/>
      <c r="L220" s="198"/>
      <c r="M220" s="199"/>
      <c r="N220" s="200"/>
      <c r="O220" s="200"/>
      <c r="P220" s="201">
        <f>SUM(P221:P223)</f>
        <v>0</v>
      </c>
      <c r="Q220" s="200"/>
      <c r="R220" s="201">
        <f>SUM(R221:R223)</f>
        <v>47.519513000000003</v>
      </c>
      <c r="S220" s="200"/>
      <c r="T220" s="202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3" t="s">
        <v>80</v>
      </c>
      <c r="AT220" s="204" t="s">
        <v>71</v>
      </c>
      <c r="AU220" s="204" t="s">
        <v>80</v>
      </c>
      <c r="AY220" s="203" t="s">
        <v>152</v>
      </c>
      <c r="BK220" s="205">
        <f>SUM(BK221:BK223)</f>
        <v>0</v>
      </c>
    </row>
    <row r="221" s="2" customFormat="1" ht="66.75" customHeight="1">
      <c r="A221" s="41"/>
      <c r="B221" s="42"/>
      <c r="C221" s="208" t="s">
        <v>325</v>
      </c>
      <c r="D221" s="208" t="s">
        <v>154</v>
      </c>
      <c r="E221" s="209" t="s">
        <v>326</v>
      </c>
      <c r="F221" s="210" t="s">
        <v>327</v>
      </c>
      <c r="G221" s="211" t="s">
        <v>193</v>
      </c>
      <c r="H221" s="212">
        <v>264.10000000000002</v>
      </c>
      <c r="I221" s="213"/>
      <c r="J221" s="214">
        <f>ROUND(I221*H221,2)</f>
        <v>0</v>
      </c>
      <c r="K221" s="210" t="s">
        <v>177</v>
      </c>
      <c r="L221" s="47"/>
      <c r="M221" s="215" t="s">
        <v>19</v>
      </c>
      <c r="N221" s="216" t="s">
        <v>43</v>
      </c>
      <c r="O221" s="87"/>
      <c r="P221" s="217">
        <f>O221*H221</f>
        <v>0</v>
      </c>
      <c r="Q221" s="217">
        <v>0.17993000000000001</v>
      </c>
      <c r="R221" s="217">
        <f>Q221*H221</f>
        <v>47.519513000000003</v>
      </c>
      <c r="S221" s="217">
        <v>0</v>
      </c>
      <c r="T221" s="21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9" t="s">
        <v>157</v>
      </c>
      <c r="AT221" s="219" t="s">
        <v>154</v>
      </c>
      <c r="AU221" s="219" t="s">
        <v>82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80</v>
      </c>
      <c r="BK221" s="220">
        <f>ROUND(I221*H221,2)</f>
        <v>0</v>
      </c>
      <c r="BL221" s="20" t="s">
        <v>157</v>
      </c>
      <c r="BM221" s="219" t="s">
        <v>328</v>
      </c>
    </row>
    <row r="222" s="2" customFormat="1">
      <c r="A222" s="41"/>
      <c r="B222" s="42"/>
      <c r="C222" s="43"/>
      <c r="D222" s="254" t="s">
        <v>173</v>
      </c>
      <c r="E222" s="43"/>
      <c r="F222" s="255" t="s">
        <v>329</v>
      </c>
      <c r="G222" s="43"/>
      <c r="H222" s="43"/>
      <c r="I222" s="256"/>
      <c r="J222" s="43"/>
      <c r="K222" s="43"/>
      <c r="L222" s="47"/>
      <c r="M222" s="257"/>
      <c r="N222" s="258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173</v>
      </c>
      <c r="AU222" s="20" t="s">
        <v>82</v>
      </c>
    </row>
    <row r="223" s="14" customFormat="1">
      <c r="A223" s="14"/>
      <c r="B223" s="232"/>
      <c r="C223" s="233"/>
      <c r="D223" s="223" t="s">
        <v>159</v>
      </c>
      <c r="E223" s="234" t="s">
        <v>19</v>
      </c>
      <c r="F223" s="235" t="s">
        <v>330</v>
      </c>
      <c r="G223" s="233"/>
      <c r="H223" s="236">
        <v>264.10000000000002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2" t="s">
        <v>159</v>
      </c>
      <c r="AU223" s="242" t="s">
        <v>82</v>
      </c>
      <c r="AV223" s="14" t="s">
        <v>82</v>
      </c>
      <c r="AW223" s="14" t="s">
        <v>34</v>
      </c>
      <c r="AX223" s="14" t="s">
        <v>80</v>
      </c>
      <c r="AY223" s="242" t="s">
        <v>152</v>
      </c>
    </row>
    <row r="224" s="12" customFormat="1" ht="22.8" customHeight="1">
      <c r="A224" s="12"/>
      <c r="B224" s="192"/>
      <c r="C224" s="193"/>
      <c r="D224" s="194" t="s">
        <v>71</v>
      </c>
      <c r="E224" s="206" t="s">
        <v>97</v>
      </c>
      <c r="F224" s="206" t="s">
        <v>331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v>0</v>
      </c>
      <c r="Q224" s="200"/>
      <c r="R224" s="201">
        <v>0</v>
      </c>
      <c r="S224" s="200"/>
      <c r="T224" s="202"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80</v>
      </c>
      <c r="AT224" s="204" t="s">
        <v>71</v>
      </c>
      <c r="AU224" s="204" t="s">
        <v>80</v>
      </c>
      <c r="AY224" s="203" t="s">
        <v>152</v>
      </c>
      <c r="BK224" s="205">
        <v>0</v>
      </c>
    </row>
    <row r="225" s="12" customFormat="1" ht="22.8" customHeight="1">
      <c r="A225" s="12"/>
      <c r="B225" s="192"/>
      <c r="C225" s="193"/>
      <c r="D225" s="194" t="s">
        <v>71</v>
      </c>
      <c r="E225" s="206" t="s">
        <v>157</v>
      </c>
      <c r="F225" s="206" t="s">
        <v>332</v>
      </c>
      <c r="G225" s="193"/>
      <c r="H225" s="193"/>
      <c r="I225" s="196"/>
      <c r="J225" s="207">
        <f>BK225</f>
        <v>0</v>
      </c>
      <c r="K225" s="193"/>
      <c r="L225" s="198"/>
      <c r="M225" s="199"/>
      <c r="N225" s="200"/>
      <c r="O225" s="200"/>
      <c r="P225" s="201">
        <f>SUM(P226:P229)</f>
        <v>0</v>
      </c>
      <c r="Q225" s="200"/>
      <c r="R225" s="201">
        <f>SUM(R226:R229)</f>
        <v>0</v>
      </c>
      <c r="S225" s="200"/>
      <c r="T225" s="202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3" t="s">
        <v>80</v>
      </c>
      <c r="AT225" s="204" t="s">
        <v>71</v>
      </c>
      <c r="AU225" s="204" t="s">
        <v>80</v>
      </c>
      <c r="AY225" s="203" t="s">
        <v>152</v>
      </c>
      <c r="BK225" s="205">
        <f>SUM(BK226:BK229)</f>
        <v>0</v>
      </c>
    </row>
    <row r="226" s="2" customFormat="1" ht="33" customHeight="1">
      <c r="A226" s="41"/>
      <c r="B226" s="42"/>
      <c r="C226" s="208" t="s">
        <v>333</v>
      </c>
      <c r="D226" s="208" t="s">
        <v>154</v>
      </c>
      <c r="E226" s="209" t="s">
        <v>334</v>
      </c>
      <c r="F226" s="210" t="s">
        <v>335</v>
      </c>
      <c r="G226" s="211" t="s">
        <v>106</v>
      </c>
      <c r="H226" s="212">
        <v>31.579000000000001</v>
      </c>
      <c r="I226" s="213"/>
      <c r="J226" s="214">
        <f>ROUND(I226*H226,2)</f>
        <v>0</v>
      </c>
      <c r="K226" s="210" t="s">
        <v>19</v>
      </c>
      <c r="L226" s="47"/>
      <c r="M226" s="215" t="s">
        <v>19</v>
      </c>
      <c r="N226" s="216" t="s">
        <v>43</v>
      </c>
      <c r="O226" s="87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9" t="s">
        <v>157</v>
      </c>
      <c r="AT226" s="219" t="s">
        <v>154</v>
      </c>
      <c r="AU226" s="219" t="s">
        <v>82</v>
      </c>
      <c r="AY226" s="20" t="s">
        <v>152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80</v>
      </c>
      <c r="BK226" s="220">
        <f>ROUND(I226*H226,2)</f>
        <v>0</v>
      </c>
      <c r="BL226" s="20" t="s">
        <v>157</v>
      </c>
      <c r="BM226" s="219" t="s">
        <v>336</v>
      </c>
    </row>
    <row r="227" s="14" customFormat="1">
      <c r="A227" s="14"/>
      <c r="B227" s="232"/>
      <c r="C227" s="233"/>
      <c r="D227" s="223" t="s">
        <v>159</v>
      </c>
      <c r="E227" s="234" t="s">
        <v>19</v>
      </c>
      <c r="F227" s="235" t="s">
        <v>337</v>
      </c>
      <c r="G227" s="233"/>
      <c r="H227" s="236">
        <v>4.609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159</v>
      </c>
      <c r="AU227" s="242" t="s">
        <v>82</v>
      </c>
      <c r="AV227" s="14" t="s">
        <v>82</v>
      </c>
      <c r="AW227" s="14" t="s">
        <v>34</v>
      </c>
      <c r="AX227" s="14" t="s">
        <v>72</v>
      </c>
      <c r="AY227" s="242" t="s">
        <v>152</v>
      </c>
    </row>
    <row r="228" s="14" customFormat="1">
      <c r="A228" s="14"/>
      <c r="B228" s="232"/>
      <c r="C228" s="233"/>
      <c r="D228" s="223" t="s">
        <v>159</v>
      </c>
      <c r="E228" s="234" t="s">
        <v>19</v>
      </c>
      <c r="F228" s="235" t="s">
        <v>338</v>
      </c>
      <c r="G228" s="233"/>
      <c r="H228" s="236">
        <v>26.969999999999999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159</v>
      </c>
      <c r="AU228" s="242" t="s">
        <v>82</v>
      </c>
      <c r="AV228" s="14" t="s">
        <v>82</v>
      </c>
      <c r="AW228" s="14" t="s">
        <v>34</v>
      </c>
      <c r="AX228" s="14" t="s">
        <v>72</v>
      </c>
      <c r="AY228" s="242" t="s">
        <v>152</v>
      </c>
    </row>
    <row r="229" s="15" customFormat="1">
      <c r="A229" s="15"/>
      <c r="B229" s="243"/>
      <c r="C229" s="244"/>
      <c r="D229" s="223" t="s">
        <v>159</v>
      </c>
      <c r="E229" s="245" t="s">
        <v>114</v>
      </c>
      <c r="F229" s="246" t="s">
        <v>168</v>
      </c>
      <c r="G229" s="244"/>
      <c r="H229" s="247">
        <v>31.579000000000001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3" t="s">
        <v>159</v>
      </c>
      <c r="AU229" s="253" t="s">
        <v>82</v>
      </c>
      <c r="AV229" s="15" t="s">
        <v>157</v>
      </c>
      <c r="AW229" s="15" t="s">
        <v>34</v>
      </c>
      <c r="AX229" s="15" t="s">
        <v>80</v>
      </c>
      <c r="AY229" s="253" t="s">
        <v>152</v>
      </c>
    </row>
    <row r="230" s="12" customFormat="1" ht="22.8" customHeight="1">
      <c r="A230" s="12"/>
      <c r="B230" s="192"/>
      <c r="C230" s="193"/>
      <c r="D230" s="194" t="s">
        <v>71</v>
      </c>
      <c r="E230" s="206" t="s">
        <v>185</v>
      </c>
      <c r="F230" s="206" t="s">
        <v>339</v>
      </c>
      <c r="G230" s="193"/>
      <c r="H230" s="193"/>
      <c r="I230" s="196"/>
      <c r="J230" s="207">
        <f>BK230</f>
        <v>0</v>
      </c>
      <c r="K230" s="193"/>
      <c r="L230" s="198"/>
      <c r="M230" s="199"/>
      <c r="N230" s="200"/>
      <c r="O230" s="200"/>
      <c r="P230" s="201">
        <f>SUM(P231:P255)</f>
        <v>0</v>
      </c>
      <c r="Q230" s="200"/>
      <c r="R230" s="201">
        <f>SUM(R231:R255)</f>
        <v>156.6608688</v>
      </c>
      <c r="S230" s="200"/>
      <c r="T230" s="202">
        <f>SUM(T231:T255)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3" t="s">
        <v>80</v>
      </c>
      <c r="AT230" s="204" t="s">
        <v>71</v>
      </c>
      <c r="AU230" s="204" t="s">
        <v>80</v>
      </c>
      <c r="AY230" s="203" t="s">
        <v>152</v>
      </c>
      <c r="BK230" s="205">
        <f>SUM(BK231:BK255)</f>
        <v>0</v>
      </c>
    </row>
    <row r="231" s="2" customFormat="1" ht="33" customHeight="1">
      <c r="A231" s="41"/>
      <c r="B231" s="42"/>
      <c r="C231" s="208" t="s">
        <v>340</v>
      </c>
      <c r="D231" s="208" t="s">
        <v>154</v>
      </c>
      <c r="E231" s="209" t="s">
        <v>341</v>
      </c>
      <c r="F231" s="210" t="s">
        <v>342</v>
      </c>
      <c r="G231" s="211" t="s">
        <v>96</v>
      </c>
      <c r="H231" s="212">
        <v>265.68000000000001</v>
      </c>
      <c r="I231" s="213"/>
      <c r="J231" s="214">
        <f>ROUND(I231*H231,2)</f>
        <v>0</v>
      </c>
      <c r="K231" s="210" t="s">
        <v>19</v>
      </c>
      <c r="L231" s="47"/>
      <c r="M231" s="215" t="s">
        <v>19</v>
      </c>
      <c r="N231" s="216" t="s">
        <v>43</v>
      </c>
      <c r="O231" s="87"/>
      <c r="P231" s="217">
        <f>O231*H231</f>
        <v>0</v>
      </c>
      <c r="Q231" s="217">
        <v>0.46000000000000002</v>
      </c>
      <c r="R231" s="217">
        <f>Q231*H231</f>
        <v>122.2128</v>
      </c>
      <c r="S231" s="217">
        <v>0</v>
      </c>
      <c r="T231" s="21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9" t="s">
        <v>157</v>
      </c>
      <c r="AT231" s="219" t="s">
        <v>154</v>
      </c>
      <c r="AU231" s="219" t="s">
        <v>82</v>
      </c>
      <c r="AY231" s="20" t="s">
        <v>152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80</v>
      </c>
      <c r="BK231" s="220">
        <f>ROUND(I231*H231,2)</f>
        <v>0</v>
      </c>
      <c r="BL231" s="20" t="s">
        <v>157</v>
      </c>
      <c r="BM231" s="219" t="s">
        <v>343</v>
      </c>
    </row>
    <row r="232" s="14" customFormat="1">
      <c r="A232" s="14"/>
      <c r="B232" s="232"/>
      <c r="C232" s="233"/>
      <c r="D232" s="223" t="s">
        <v>159</v>
      </c>
      <c r="E232" s="234" t="s">
        <v>19</v>
      </c>
      <c r="F232" s="235" t="s">
        <v>344</v>
      </c>
      <c r="G232" s="233"/>
      <c r="H232" s="236">
        <v>265.68000000000001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2" t="s">
        <v>159</v>
      </c>
      <c r="AU232" s="242" t="s">
        <v>82</v>
      </c>
      <c r="AV232" s="14" t="s">
        <v>82</v>
      </c>
      <c r="AW232" s="14" t="s">
        <v>34</v>
      </c>
      <c r="AX232" s="14" t="s">
        <v>72</v>
      </c>
      <c r="AY232" s="242" t="s">
        <v>152</v>
      </c>
    </row>
    <row r="233" s="15" customFormat="1">
      <c r="A233" s="15"/>
      <c r="B233" s="243"/>
      <c r="C233" s="244"/>
      <c r="D233" s="223" t="s">
        <v>159</v>
      </c>
      <c r="E233" s="245" t="s">
        <v>19</v>
      </c>
      <c r="F233" s="246" t="s">
        <v>168</v>
      </c>
      <c r="G233" s="244"/>
      <c r="H233" s="247">
        <v>265.68000000000001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3" t="s">
        <v>159</v>
      </c>
      <c r="AU233" s="253" t="s">
        <v>82</v>
      </c>
      <c r="AV233" s="15" t="s">
        <v>157</v>
      </c>
      <c r="AW233" s="15" t="s">
        <v>34</v>
      </c>
      <c r="AX233" s="15" t="s">
        <v>80</v>
      </c>
      <c r="AY233" s="253" t="s">
        <v>152</v>
      </c>
    </row>
    <row r="234" s="2" customFormat="1" ht="33" customHeight="1">
      <c r="A234" s="41"/>
      <c r="B234" s="42"/>
      <c r="C234" s="208" t="s">
        <v>345</v>
      </c>
      <c r="D234" s="208" t="s">
        <v>154</v>
      </c>
      <c r="E234" s="209" t="s">
        <v>346</v>
      </c>
      <c r="F234" s="210" t="s">
        <v>347</v>
      </c>
      <c r="G234" s="211" t="s">
        <v>96</v>
      </c>
      <c r="H234" s="212">
        <v>265.68000000000001</v>
      </c>
      <c r="I234" s="213"/>
      <c r="J234" s="214">
        <f>ROUND(I234*H234,2)</f>
        <v>0</v>
      </c>
      <c r="K234" s="210" t="s">
        <v>171</v>
      </c>
      <c r="L234" s="47"/>
      <c r="M234" s="215" t="s">
        <v>19</v>
      </c>
      <c r="N234" s="216" t="s">
        <v>43</v>
      </c>
      <c r="O234" s="87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9" t="s">
        <v>157</v>
      </c>
      <c r="AT234" s="219" t="s">
        <v>154</v>
      </c>
      <c r="AU234" s="219" t="s">
        <v>82</v>
      </c>
      <c r="AY234" s="20" t="s">
        <v>152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80</v>
      </c>
      <c r="BK234" s="220">
        <f>ROUND(I234*H234,2)</f>
        <v>0</v>
      </c>
      <c r="BL234" s="20" t="s">
        <v>157</v>
      </c>
      <c r="BM234" s="219" t="s">
        <v>348</v>
      </c>
    </row>
    <row r="235" s="2" customFormat="1">
      <c r="A235" s="41"/>
      <c r="B235" s="42"/>
      <c r="C235" s="43"/>
      <c r="D235" s="254" t="s">
        <v>173</v>
      </c>
      <c r="E235" s="43"/>
      <c r="F235" s="255" t="s">
        <v>349</v>
      </c>
      <c r="G235" s="43"/>
      <c r="H235" s="43"/>
      <c r="I235" s="256"/>
      <c r="J235" s="43"/>
      <c r="K235" s="43"/>
      <c r="L235" s="47"/>
      <c r="M235" s="257"/>
      <c r="N235" s="258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173</v>
      </c>
      <c r="AU235" s="20" t="s">
        <v>82</v>
      </c>
    </row>
    <row r="236" s="14" customFormat="1">
      <c r="A236" s="14"/>
      <c r="B236" s="232"/>
      <c r="C236" s="233"/>
      <c r="D236" s="223" t="s">
        <v>159</v>
      </c>
      <c r="E236" s="234" t="s">
        <v>19</v>
      </c>
      <c r="F236" s="235" t="s">
        <v>350</v>
      </c>
      <c r="G236" s="233"/>
      <c r="H236" s="236">
        <v>265.68000000000001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2" t="s">
        <v>159</v>
      </c>
      <c r="AU236" s="242" t="s">
        <v>82</v>
      </c>
      <c r="AV236" s="14" t="s">
        <v>82</v>
      </c>
      <c r="AW236" s="14" t="s">
        <v>34</v>
      </c>
      <c r="AX236" s="14" t="s">
        <v>80</v>
      </c>
      <c r="AY236" s="242" t="s">
        <v>152</v>
      </c>
    </row>
    <row r="237" s="2" customFormat="1" ht="33" customHeight="1">
      <c r="A237" s="41"/>
      <c r="B237" s="42"/>
      <c r="C237" s="208" t="s">
        <v>351</v>
      </c>
      <c r="D237" s="208" t="s">
        <v>154</v>
      </c>
      <c r="E237" s="209" t="s">
        <v>352</v>
      </c>
      <c r="F237" s="210" t="s">
        <v>353</v>
      </c>
      <c r="G237" s="211" t="s">
        <v>96</v>
      </c>
      <c r="H237" s="212">
        <v>30.399999999999999</v>
      </c>
      <c r="I237" s="213"/>
      <c r="J237" s="214">
        <f>ROUND(I237*H237,2)</f>
        <v>0</v>
      </c>
      <c r="K237" s="210" t="s">
        <v>171</v>
      </c>
      <c r="L237" s="47"/>
      <c r="M237" s="215" t="s">
        <v>19</v>
      </c>
      <c r="N237" s="216" t="s">
        <v>43</v>
      </c>
      <c r="O237" s="87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157</v>
      </c>
      <c r="AT237" s="219" t="s">
        <v>154</v>
      </c>
      <c r="AU237" s="219" t="s">
        <v>82</v>
      </c>
      <c r="AY237" s="20" t="s">
        <v>152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80</v>
      </c>
      <c r="BK237" s="220">
        <f>ROUND(I237*H237,2)</f>
        <v>0</v>
      </c>
      <c r="BL237" s="20" t="s">
        <v>157</v>
      </c>
      <c r="BM237" s="219" t="s">
        <v>354</v>
      </c>
    </row>
    <row r="238" s="2" customFormat="1">
      <c r="A238" s="41"/>
      <c r="B238" s="42"/>
      <c r="C238" s="43"/>
      <c r="D238" s="254" t="s">
        <v>173</v>
      </c>
      <c r="E238" s="43"/>
      <c r="F238" s="255" t="s">
        <v>355</v>
      </c>
      <c r="G238" s="43"/>
      <c r="H238" s="43"/>
      <c r="I238" s="256"/>
      <c r="J238" s="43"/>
      <c r="K238" s="43"/>
      <c r="L238" s="47"/>
      <c r="M238" s="257"/>
      <c r="N238" s="258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173</v>
      </c>
      <c r="AU238" s="20" t="s">
        <v>82</v>
      </c>
    </row>
    <row r="239" s="14" customFormat="1">
      <c r="A239" s="14"/>
      <c r="B239" s="232"/>
      <c r="C239" s="233"/>
      <c r="D239" s="223" t="s">
        <v>159</v>
      </c>
      <c r="E239" s="234" t="s">
        <v>19</v>
      </c>
      <c r="F239" s="235" t="s">
        <v>119</v>
      </c>
      <c r="G239" s="233"/>
      <c r="H239" s="236">
        <v>30.399999999999999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2" t="s">
        <v>159</v>
      </c>
      <c r="AU239" s="242" t="s">
        <v>82</v>
      </c>
      <c r="AV239" s="14" t="s">
        <v>82</v>
      </c>
      <c r="AW239" s="14" t="s">
        <v>34</v>
      </c>
      <c r="AX239" s="14" t="s">
        <v>80</v>
      </c>
      <c r="AY239" s="242" t="s">
        <v>152</v>
      </c>
    </row>
    <row r="240" s="2" customFormat="1" ht="49.05" customHeight="1">
      <c r="A240" s="41"/>
      <c r="B240" s="42"/>
      <c r="C240" s="208" t="s">
        <v>356</v>
      </c>
      <c r="D240" s="208" t="s">
        <v>154</v>
      </c>
      <c r="E240" s="209" t="s">
        <v>357</v>
      </c>
      <c r="F240" s="210" t="s">
        <v>358</v>
      </c>
      <c r="G240" s="211" t="s">
        <v>96</v>
      </c>
      <c r="H240" s="212">
        <v>30.399999999999999</v>
      </c>
      <c r="I240" s="213"/>
      <c r="J240" s="214">
        <f>ROUND(I240*H240,2)</f>
        <v>0</v>
      </c>
      <c r="K240" s="210" t="s">
        <v>171</v>
      </c>
      <c r="L240" s="47"/>
      <c r="M240" s="215" t="s">
        <v>19</v>
      </c>
      <c r="N240" s="216" t="s">
        <v>43</v>
      </c>
      <c r="O240" s="8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9" t="s">
        <v>157</v>
      </c>
      <c r="AT240" s="219" t="s">
        <v>154</v>
      </c>
      <c r="AU240" s="219" t="s">
        <v>82</v>
      </c>
      <c r="AY240" s="20" t="s">
        <v>152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80</v>
      </c>
      <c r="BK240" s="220">
        <f>ROUND(I240*H240,2)</f>
        <v>0</v>
      </c>
      <c r="BL240" s="20" t="s">
        <v>157</v>
      </c>
      <c r="BM240" s="219" t="s">
        <v>359</v>
      </c>
    </row>
    <row r="241" s="2" customFormat="1">
      <c r="A241" s="41"/>
      <c r="B241" s="42"/>
      <c r="C241" s="43"/>
      <c r="D241" s="254" t="s">
        <v>173</v>
      </c>
      <c r="E241" s="43"/>
      <c r="F241" s="255" t="s">
        <v>360</v>
      </c>
      <c r="G241" s="43"/>
      <c r="H241" s="43"/>
      <c r="I241" s="256"/>
      <c r="J241" s="43"/>
      <c r="K241" s="43"/>
      <c r="L241" s="47"/>
      <c r="M241" s="257"/>
      <c r="N241" s="258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173</v>
      </c>
      <c r="AU241" s="20" t="s">
        <v>82</v>
      </c>
    </row>
    <row r="242" s="14" customFormat="1">
      <c r="A242" s="14"/>
      <c r="B242" s="232"/>
      <c r="C242" s="233"/>
      <c r="D242" s="223" t="s">
        <v>159</v>
      </c>
      <c r="E242" s="234" t="s">
        <v>19</v>
      </c>
      <c r="F242" s="235" t="s">
        <v>119</v>
      </c>
      <c r="G242" s="233"/>
      <c r="H242" s="236">
        <v>30.399999999999999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2" t="s">
        <v>159</v>
      </c>
      <c r="AU242" s="242" t="s">
        <v>82</v>
      </c>
      <c r="AV242" s="14" t="s">
        <v>82</v>
      </c>
      <c r="AW242" s="14" t="s">
        <v>34</v>
      </c>
      <c r="AX242" s="14" t="s">
        <v>80</v>
      </c>
      <c r="AY242" s="242" t="s">
        <v>152</v>
      </c>
    </row>
    <row r="243" s="2" customFormat="1" ht="44.25" customHeight="1">
      <c r="A243" s="41"/>
      <c r="B243" s="42"/>
      <c r="C243" s="208" t="s">
        <v>361</v>
      </c>
      <c r="D243" s="208" t="s">
        <v>154</v>
      </c>
      <c r="E243" s="209" t="s">
        <v>362</v>
      </c>
      <c r="F243" s="210" t="s">
        <v>363</v>
      </c>
      <c r="G243" s="211" t="s">
        <v>96</v>
      </c>
      <c r="H243" s="212">
        <v>265.68000000000001</v>
      </c>
      <c r="I243" s="213"/>
      <c r="J243" s="214">
        <f>ROUND(I243*H243,2)</f>
        <v>0</v>
      </c>
      <c r="K243" s="210" t="s">
        <v>171</v>
      </c>
      <c r="L243" s="47"/>
      <c r="M243" s="215" t="s">
        <v>19</v>
      </c>
      <c r="N243" s="216" t="s">
        <v>43</v>
      </c>
      <c r="O243" s="87"/>
      <c r="P243" s="217">
        <f>O243*H243</f>
        <v>0</v>
      </c>
      <c r="Q243" s="217">
        <v>0.12966</v>
      </c>
      <c r="R243" s="217">
        <f>Q243*H243</f>
        <v>34.448068800000001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157</v>
      </c>
      <c r="AT243" s="219" t="s">
        <v>154</v>
      </c>
      <c r="AU243" s="219" t="s">
        <v>82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80</v>
      </c>
      <c r="BK243" s="220">
        <f>ROUND(I243*H243,2)</f>
        <v>0</v>
      </c>
      <c r="BL243" s="20" t="s">
        <v>157</v>
      </c>
      <c r="BM243" s="219" t="s">
        <v>364</v>
      </c>
    </row>
    <row r="244" s="2" customFormat="1">
      <c r="A244" s="41"/>
      <c r="B244" s="42"/>
      <c r="C244" s="43"/>
      <c r="D244" s="254" t="s">
        <v>173</v>
      </c>
      <c r="E244" s="43"/>
      <c r="F244" s="255" t="s">
        <v>365</v>
      </c>
      <c r="G244" s="43"/>
      <c r="H244" s="43"/>
      <c r="I244" s="256"/>
      <c r="J244" s="43"/>
      <c r="K244" s="43"/>
      <c r="L244" s="47"/>
      <c r="M244" s="257"/>
      <c r="N244" s="258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173</v>
      </c>
      <c r="AU244" s="20" t="s">
        <v>82</v>
      </c>
    </row>
    <row r="245" s="14" customFormat="1">
      <c r="A245" s="14"/>
      <c r="B245" s="232"/>
      <c r="C245" s="233"/>
      <c r="D245" s="223" t="s">
        <v>159</v>
      </c>
      <c r="E245" s="234" t="s">
        <v>19</v>
      </c>
      <c r="F245" s="235" t="s">
        <v>98</v>
      </c>
      <c r="G245" s="233"/>
      <c r="H245" s="236">
        <v>265.68000000000001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2" t="s">
        <v>159</v>
      </c>
      <c r="AU245" s="242" t="s">
        <v>82</v>
      </c>
      <c r="AV245" s="14" t="s">
        <v>82</v>
      </c>
      <c r="AW245" s="14" t="s">
        <v>34</v>
      </c>
      <c r="AX245" s="14" t="s">
        <v>80</v>
      </c>
      <c r="AY245" s="242" t="s">
        <v>152</v>
      </c>
    </row>
    <row r="246" s="2" customFormat="1" ht="24.15" customHeight="1">
      <c r="A246" s="41"/>
      <c r="B246" s="42"/>
      <c r="C246" s="208" t="s">
        <v>366</v>
      </c>
      <c r="D246" s="208" t="s">
        <v>154</v>
      </c>
      <c r="E246" s="209" t="s">
        <v>367</v>
      </c>
      <c r="F246" s="210" t="s">
        <v>368</v>
      </c>
      <c r="G246" s="211" t="s">
        <v>96</v>
      </c>
      <c r="H246" s="212">
        <v>30.399999999999999</v>
      </c>
      <c r="I246" s="213"/>
      <c r="J246" s="214">
        <f>ROUND(I246*H246,2)</f>
        <v>0</v>
      </c>
      <c r="K246" s="210" t="s">
        <v>177</v>
      </c>
      <c r="L246" s="47"/>
      <c r="M246" s="215" t="s">
        <v>19</v>
      </c>
      <c r="N246" s="216" t="s">
        <v>43</v>
      </c>
      <c r="O246" s="87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157</v>
      </c>
      <c r="AT246" s="219" t="s">
        <v>154</v>
      </c>
      <c r="AU246" s="219" t="s">
        <v>82</v>
      </c>
      <c r="AY246" s="20" t="s">
        <v>152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80</v>
      </c>
      <c r="BK246" s="220">
        <f>ROUND(I246*H246,2)</f>
        <v>0</v>
      </c>
      <c r="BL246" s="20" t="s">
        <v>157</v>
      </c>
      <c r="BM246" s="219" t="s">
        <v>369</v>
      </c>
    </row>
    <row r="247" s="2" customFormat="1">
      <c r="A247" s="41"/>
      <c r="B247" s="42"/>
      <c r="C247" s="43"/>
      <c r="D247" s="254" t="s">
        <v>173</v>
      </c>
      <c r="E247" s="43"/>
      <c r="F247" s="255" t="s">
        <v>370</v>
      </c>
      <c r="G247" s="43"/>
      <c r="H247" s="43"/>
      <c r="I247" s="256"/>
      <c r="J247" s="43"/>
      <c r="K247" s="43"/>
      <c r="L247" s="47"/>
      <c r="M247" s="257"/>
      <c r="N247" s="258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173</v>
      </c>
      <c r="AU247" s="20" t="s">
        <v>82</v>
      </c>
    </row>
    <row r="248" s="14" customFormat="1">
      <c r="A248" s="14"/>
      <c r="B248" s="232"/>
      <c r="C248" s="233"/>
      <c r="D248" s="223" t="s">
        <v>159</v>
      </c>
      <c r="E248" s="234" t="s">
        <v>19</v>
      </c>
      <c r="F248" s="235" t="s">
        <v>119</v>
      </c>
      <c r="G248" s="233"/>
      <c r="H248" s="236">
        <v>30.399999999999999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159</v>
      </c>
      <c r="AU248" s="242" t="s">
        <v>82</v>
      </c>
      <c r="AV248" s="14" t="s">
        <v>82</v>
      </c>
      <c r="AW248" s="14" t="s">
        <v>34</v>
      </c>
      <c r="AX248" s="14" t="s">
        <v>80</v>
      </c>
      <c r="AY248" s="242" t="s">
        <v>152</v>
      </c>
    </row>
    <row r="249" s="2" customFormat="1" ht="44.25" customHeight="1">
      <c r="A249" s="41"/>
      <c r="B249" s="42"/>
      <c r="C249" s="208" t="s">
        <v>371</v>
      </c>
      <c r="D249" s="208" t="s">
        <v>154</v>
      </c>
      <c r="E249" s="209" t="s">
        <v>372</v>
      </c>
      <c r="F249" s="210" t="s">
        <v>373</v>
      </c>
      <c r="G249" s="211" t="s">
        <v>96</v>
      </c>
      <c r="H249" s="212">
        <v>30.399999999999999</v>
      </c>
      <c r="I249" s="213"/>
      <c r="J249" s="214">
        <f>ROUND(I249*H249,2)</f>
        <v>0</v>
      </c>
      <c r="K249" s="210" t="s">
        <v>171</v>
      </c>
      <c r="L249" s="47"/>
      <c r="M249" s="215" t="s">
        <v>19</v>
      </c>
      <c r="N249" s="216" t="s">
        <v>43</v>
      </c>
      <c r="O249" s="87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9" t="s">
        <v>157</v>
      </c>
      <c r="AT249" s="219" t="s">
        <v>154</v>
      </c>
      <c r="AU249" s="219" t="s">
        <v>82</v>
      </c>
      <c r="AY249" s="20" t="s">
        <v>152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80</v>
      </c>
      <c r="BK249" s="220">
        <f>ROUND(I249*H249,2)</f>
        <v>0</v>
      </c>
      <c r="BL249" s="20" t="s">
        <v>157</v>
      </c>
      <c r="BM249" s="219" t="s">
        <v>374</v>
      </c>
    </row>
    <row r="250" s="2" customFormat="1">
      <c r="A250" s="41"/>
      <c r="B250" s="42"/>
      <c r="C250" s="43"/>
      <c r="D250" s="254" t="s">
        <v>173</v>
      </c>
      <c r="E250" s="43"/>
      <c r="F250" s="255" t="s">
        <v>375</v>
      </c>
      <c r="G250" s="43"/>
      <c r="H250" s="43"/>
      <c r="I250" s="256"/>
      <c r="J250" s="43"/>
      <c r="K250" s="43"/>
      <c r="L250" s="47"/>
      <c r="M250" s="257"/>
      <c r="N250" s="258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173</v>
      </c>
      <c r="AU250" s="20" t="s">
        <v>82</v>
      </c>
    </row>
    <row r="251" s="14" customFormat="1">
      <c r="A251" s="14"/>
      <c r="B251" s="232"/>
      <c r="C251" s="233"/>
      <c r="D251" s="223" t="s">
        <v>159</v>
      </c>
      <c r="E251" s="234" t="s">
        <v>19</v>
      </c>
      <c r="F251" s="235" t="s">
        <v>119</v>
      </c>
      <c r="G251" s="233"/>
      <c r="H251" s="236">
        <v>30.399999999999999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2" t="s">
        <v>159</v>
      </c>
      <c r="AU251" s="242" t="s">
        <v>82</v>
      </c>
      <c r="AV251" s="14" t="s">
        <v>82</v>
      </c>
      <c r="AW251" s="14" t="s">
        <v>34</v>
      </c>
      <c r="AX251" s="14" t="s">
        <v>72</v>
      </c>
      <c r="AY251" s="242" t="s">
        <v>152</v>
      </c>
    </row>
    <row r="252" s="15" customFormat="1">
      <c r="A252" s="15"/>
      <c r="B252" s="243"/>
      <c r="C252" s="244"/>
      <c r="D252" s="223" t="s">
        <v>159</v>
      </c>
      <c r="E252" s="245" t="s">
        <v>19</v>
      </c>
      <c r="F252" s="246" t="s">
        <v>168</v>
      </c>
      <c r="G252" s="244"/>
      <c r="H252" s="247">
        <v>30.399999999999999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3" t="s">
        <v>159</v>
      </c>
      <c r="AU252" s="253" t="s">
        <v>82</v>
      </c>
      <c r="AV252" s="15" t="s">
        <v>157</v>
      </c>
      <c r="AW252" s="15" t="s">
        <v>34</v>
      </c>
      <c r="AX252" s="15" t="s">
        <v>80</v>
      </c>
      <c r="AY252" s="253" t="s">
        <v>152</v>
      </c>
    </row>
    <row r="253" s="2" customFormat="1" ht="44.25" customHeight="1">
      <c r="A253" s="41"/>
      <c r="B253" s="42"/>
      <c r="C253" s="208" t="s">
        <v>376</v>
      </c>
      <c r="D253" s="208" t="s">
        <v>154</v>
      </c>
      <c r="E253" s="209" t="s">
        <v>377</v>
      </c>
      <c r="F253" s="210" t="s">
        <v>378</v>
      </c>
      <c r="G253" s="211" t="s">
        <v>96</v>
      </c>
      <c r="H253" s="212">
        <v>30.399999999999999</v>
      </c>
      <c r="I253" s="213"/>
      <c r="J253" s="214">
        <f>ROUND(I253*H253,2)</f>
        <v>0</v>
      </c>
      <c r="K253" s="210" t="s">
        <v>171</v>
      </c>
      <c r="L253" s="47"/>
      <c r="M253" s="215" t="s">
        <v>19</v>
      </c>
      <c r="N253" s="216" t="s">
        <v>43</v>
      </c>
      <c r="O253" s="87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9" t="s">
        <v>157</v>
      </c>
      <c r="AT253" s="219" t="s">
        <v>154</v>
      </c>
      <c r="AU253" s="219" t="s">
        <v>82</v>
      </c>
      <c r="AY253" s="20" t="s">
        <v>152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80</v>
      </c>
      <c r="BK253" s="220">
        <f>ROUND(I253*H253,2)</f>
        <v>0</v>
      </c>
      <c r="BL253" s="20" t="s">
        <v>157</v>
      </c>
      <c r="BM253" s="219" t="s">
        <v>379</v>
      </c>
    </row>
    <row r="254" s="2" customFormat="1">
      <c r="A254" s="41"/>
      <c r="B254" s="42"/>
      <c r="C254" s="43"/>
      <c r="D254" s="254" t="s">
        <v>173</v>
      </c>
      <c r="E254" s="43"/>
      <c r="F254" s="255" t="s">
        <v>380</v>
      </c>
      <c r="G254" s="43"/>
      <c r="H254" s="43"/>
      <c r="I254" s="256"/>
      <c r="J254" s="43"/>
      <c r="K254" s="43"/>
      <c r="L254" s="47"/>
      <c r="M254" s="257"/>
      <c r="N254" s="258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173</v>
      </c>
      <c r="AU254" s="20" t="s">
        <v>82</v>
      </c>
    </row>
    <row r="255" s="14" customFormat="1">
      <c r="A255" s="14"/>
      <c r="B255" s="232"/>
      <c r="C255" s="233"/>
      <c r="D255" s="223" t="s">
        <v>159</v>
      </c>
      <c r="E255" s="234" t="s">
        <v>19</v>
      </c>
      <c r="F255" s="235" t="s">
        <v>119</v>
      </c>
      <c r="G255" s="233"/>
      <c r="H255" s="236">
        <v>30.399999999999999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2" t="s">
        <v>159</v>
      </c>
      <c r="AU255" s="242" t="s">
        <v>82</v>
      </c>
      <c r="AV255" s="14" t="s">
        <v>82</v>
      </c>
      <c r="AW255" s="14" t="s">
        <v>34</v>
      </c>
      <c r="AX255" s="14" t="s">
        <v>80</v>
      </c>
      <c r="AY255" s="242" t="s">
        <v>152</v>
      </c>
    </row>
    <row r="256" s="12" customFormat="1" ht="22.8" customHeight="1">
      <c r="A256" s="12"/>
      <c r="B256" s="192"/>
      <c r="C256" s="193"/>
      <c r="D256" s="194" t="s">
        <v>71</v>
      </c>
      <c r="E256" s="206" t="s">
        <v>203</v>
      </c>
      <c r="F256" s="206" t="s">
        <v>381</v>
      </c>
      <c r="G256" s="193"/>
      <c r="H256" s="193"/>
      <c r="I256" s="196"/>
      <c r="J256" s="207">
        <f>BK256</f>
        <v>0</v>
      </c>
      <c r="K256" s="193"/>
      <c r="L256" s="198"/>
      <c r="M256" s="199"/>
      <c r="N256" s="200"/>
      <c r="O256" s="200"/>
      <c r="P256" s="201">
        <f>SUM(P257:P352)</f>
        <v>0</v>
      </c>
      <c r="Q256" s="200"/>
      <c r="R256" s="201">
        <f>SUM(R257:R352)</f>
        <v>4.6855557000000001</v>
      </c>
      <c r="S256" s="200"/>
      <c r="T256" s="202">
        <f>SUM(T257:T352)</f>
        <v>1.8547499999999999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3" t="s">
        <v>80</v>
      </c>
      <c r="AT256" s="204" t="s">
        <v>71</v>
      </c>
      <c r="AU256" s="204" t="s">
        <v>80</v>
      </c>
      <c r="AY256" s="203" t="s">
        <v>152</v>
      </c>
      <c r="BK256" s="205">
        <f>SUM(BK257:BK352)</f>
        <v>0</v>
      </c>
    </row>
    <row r="257" s="2" customFormat="1" ht="33" customHeight="1">
      <c r="A257" s="41"/>
      <c r="B257" s="42"/>
      <c r="C257" s="208" t="s">
        <v>382</v>
      </c>
      <c r="D257" s="208" t="s">
        <v>154</v>
      </c>
      <c r="E257" s="209" t="s">
        <v>383</v>
      </c>
      <c r="F257" s="210" t="s">
        <v>384</v>
      </c>
      <c r="G257" s="211" t="s">
        <v>193</v>
      </c>
      <c r="H257" s="212">
        <v>42</v>
      </c>
      <c r="I257" s="213"/>
      <c r="J257" s="214">
        <f>ROUND(I257*H257,2)</f>
        <v>0</v>
      </c>
      <c r="K257" s="210" t="s">
        <v>171</v>
      </c>
      <c r="L257" s="47"/>
      <c r="M257" s="215" t="s">
        <v>19</v>
      </c>
      <c r="N257" s="216" t="s">
        <v>43</v>
      </c>
      <c r="O257" s="87"/>
      <c r="P257" s="217">
        <f>O257*H257</f>
        <v>0</v>
      </c>
      <c r="Q257" s="217">
        <v>0</v>
      </c>
      <c r="R257" s="217">
        <f>Q257*H257</f>
        <v>0</v>
      </c>
      <c r="S257" s="217">
        <v>0.043999999999999997</v>
      </c>
      <c r="T257" s="218">
        <f>S257*H257</f>
        <v>1.8479999999999999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9" t="s">
        <v>157</v>
      </c>
      <c r="AT257" s="219" t="s">
        <v>154</v>
      </c>
      <c r="AU257" s="219" t="s">
        <v>82</v>
      </c>
      <c r="AY257" s="20" t="s">
        <v>152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80</v>
      </c>
      <c r="BK257" s="220">
        <f>ROUND(I257*H257,2)</f>
        <v>0</v>
      </c>
      <c r="BL257" s="20" t="s">
        <v>157</v>
      </c>
      <c r="BM257" s="219" t="s">
        <v>385</v>
      </c>
    </row>
    <row r="258" s="2" customFormat="1">
      <c r="A258" s="41"/>
      <c r="B258" s="42"/>
      <c r="C258" s="43"/>
      <c r="D258" s="254" t="s">
        <v>173</v>
      </c>
      <c r="E258" s="43"/>
      <c r="F258" s="255" t="s">
        <v>386</v>
      </c>
      <c r="G258" s="43"/>
      <c r="H258" s="43"/>
      <c r="I258" s="256"/>
      <c r="J258" s="43"/>
      <c r="K258" s="43"/>
      <c r="L258" s="47"/>
      <c r="M258" s="257"/>
      <c r="N258" s="258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173</v>
      </c>
      <c r="AU258" s="20" t="s">
        <v>82</v>
      </c>
    </row>
    <row r="259" s="14" customFormat="1">
      <c r="A259" s="14"/>
      <c r="B259" s="232"/>
      <c r="C259" s="233"/>
      <c r="D259" s="223" t="s">
        <v>159</v>
      </c>
      <c r="E259" s="234" t="s">
        <v>19</v>
      </c>
      <c r="F259" s="235" t="s">
        <v>387</v>
      </c>
      <c r="G259" s="233"/>
      <c r="H259" s="236">
        <v>0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2" t="s">
        <v>159</v>
      </c>
      <c r="AU259" s="242" t="s">
        <v>82</v>
      </c>
      <c r="AV259" s="14" t="s">
        <v>82</v>
      </c>
      <c r="AW259" s="14" t="s">
        <v>34</v>
      </c>
      <c r="AX259" s="14" t="s">
        <v>72</v>
      </c>
      <c r="AY259" s="242" t="s">
        <v>152</v>
      </c>
    </row>
    <row r="260" s="14" customFormat="1">
      <c r="A260" s="14"/>
      <c r="B260" s="232"/>
      <c r="C260" s="233"/>
      <c r="D260" s="223" t="s">
        <v>159</v>
      </c>
      <c r="E260" s="234" t="s">
        <v>19</v>
      </c>
      <c r="F260" s="235" t="s">
        <v>388</v>
      </c>
      <c r="G260" s="233"/>
      <c r="H260" s="236">
        <v>25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2" t="s">
        <v>159</v>
      </c>
      <c r="AU260" s="242" t="s">
        <v>82</v>
      </c>
      <c r="AV260" s="14" t="s">
        <v>82</v>
      </c>
      <c r="AW260" s="14" t="s">
        <v>34</v>
      </c>
      <c r="AX260" s="14" t="s">
        <v>72</v>
      </c>
      <c r="AY260" s="242" t="s">
        <v>152</v>
      </c>
    </row>
    <row r="261" s="14" customFormat="1">
      <c r="A261" s="14"/>
      <c r="B261" s="232"/>
      <c r="C261" s="233"/>
      <c r="D261" s="223" t="s">
        <v>159</v>
      </c>
      <c r="E261" s="234" t="s">
        <v>19</v>
      </c>
      <c r="F261" s="235" t="s">
        <v>389</v>
      </c>
      <c r="G261" s="233"/>
      <c r="H261" s="236">
        <v>17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159</v>
      </c>
      <c r="AU261" s="242" t="s">
        <v>82</v>
      </c>
      <c r="AV261" s="14" t="s">
        <v>82</v>
      </c>
      <c r="AW261" s="14" t="s">
        <v>34</v>
      </c>
      <c r="AX261" s="14" t="s">
        <v>72</v>
      </c>
      <c r="AY261" s="242" t="s">
        <v>152</v>
      </c>
    </row>
    <row r="262" s="15" customFormat="1">
      <c r="A262" s="15"/>
      <c r="B262" s="243"/>
      <c r="C262" s="244"/>
      <c r="D262" s="223" t="s">
        <v>159</v>
      </c>
      <c r="E262" s="245" t="s">
        <v>19</v>
      </c>
      <c r="F262" s="246" t="s">
        <v>168</v>
      </c>
      <c r="G262" s="244"/>
      <c r="H262" s="247">
        <v>42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3" t="s">
        <v>159</v>
      </c>
      <c r="AU262" s="253" t="s">
        <v>82</v>
      </c>
      <c r="AV262" s="15" t="s">
        <v>157</v>
      </c>
      <c r="AW262" s="15" t="s">
        <v>34</v>
      </c>
      <c r="AX262" s="15" t="s">
        <v>80</v>
      </c>
      <c r="AY262" s="253" t="s">
        <v>152</v>
      </c>
    </row>
    <row r="263" s="2" customFormat="1" ht="44.25" customHeight="1">
      <c r="A263" s="41"/>
      <c r="B263" s="42"/>
      <c r="C263" s="208" t="s">
        <v>390</v>
      </c>
      <c r="D263" s="208" t="s">
        <v>154</v>
      </c>
      <c r="E263" s="209" t="s">
        <v>391</v>
      </c>
      <c r="F263" s="210" t="s">
        <v>392</v>
      </c>
      <c r="G263" s="211" t="s">
        <v>393</v>
      </c>
      <c r="H263" s="212">
        <v>1</v>
      </c>
      <c r="I263" s="213"/>
      <c r="J263" s="214">
        <f>ROUND(I263*H263,2)</f>
        <v>0</v>
      </c>
      <c r="K263" s="210" t="s">
        <v>171</v>
      </c>
      <c r="L263" s="47"/>
      <c r="M263" s="215" t="s">
        <v>19</v>
      </c>
      <c r="N263" s="216" t="s">
        <v>43</v>
      </c>
      <c r="O263" s="87"/>
      <c r="P263" s="217">
        <f>O263*H263</f>
        <v>0</v>
      </c>
      <c r="Q263" s="217">
        <v>0.00109</v>
      </c>
      <c r="R263" s="217">
        <f>Q263*H263</f>
        <v>0.00109</v>
      </c>
      <c r="S263" s="217">
        <v>0</v>
      </c>
      <c r="T263" s="21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157</v>
      </c>
      <c r="AT263" s="219" t="s">
        <v>154</v>
      </c>
      <c r="AU263" s="219" t="s">
        <v>82</v>
      </c>
      <c r="AY263" s="20" t="s">
        <v>152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80</v>
      </c>
      <c r="BK263" s="220">
        <f>ROUND(I263*H263,2)</f>
        <v>0</v>
      </c>
      <c r="BL263" s="20" t="s">
        <v>157</v>
      </c>
      <c r="BM263" s="219" t="s">
        <v>394</v>
      </c>
    </row>
    <row r="264" s="2" customFormat="1">
      <c r="A264" s="41"/>
      <c r="B264" s="42"/>
      <c r="C264" s="43"/>
      <c r="D264" s="254" t="s">
        <v>173</v>
      </c>
      <c r="E264" s="43"/>
      <c r="F264" s="255" t="s">
        <v>395</v>
      </c>
      <c r="G264" s="43"/>
      <c r="H264" s="43"/>
      <c r="I264" s="256"/>
      <c r="J264" s="43"/>
      <c r="K264" s="43"/>
      <c r="L264" s="47"/>
      <c r="M264" s="257"/>
      <c r="N264" s="258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173</v>
      </c>
      <c r="AU264" s="20" t="s">
        <v>82</v>
      </c>
    </row>
    <row r="265" s="2" customFormat="1" ht="24.15" customHeight="1">
      <c r="A265" s="41"/>
      <c r="B265" s="42"/>
      <c r="C265" s="259" t="s">
        <v>396</v>
      </c>
      <c r="D265" s="259" t="s">
        <v>289</v>
      </c>
      <c r="E265" s="260" t="s">
        <v>397</v>
      </c>
      <c r="F265" s="261" t="s">
        <v>398</v>
      </c>
      <c r="G265" s="262" t="s">
        <v>393</v>
      </c>
      <c r="H265" s="263">
        <v>1</v>
      </c>
      <c r="I265" s="264"/>
      <c r="J265" s="265">
        <f>ROUND(I265*H265,2)</f>
        <v>0</v>
      </c>
      <c r="K265" s="261" t="s">
        <v>19</v>
      </c>
      <c r="L265" s="266"/>
      <c r="M265" s="267" t="s">
        <v>19</v>
      </c>
      <c r="N265" s="268" t="s">
        <v>43</v>
      </c>
      <c r="O265" s="87"/>
      <c r="P265" s="217">
        <f>O265*H265</f>
        <v>0</v>
      </c>
      <c r="Q265" s="217">
        <v>0.0050800000000000003</v>
      </c>
      <c r="R265" s="217">
        <f>Q265*H265</f>
        <v>0.0050800000000000003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203</v>
      </c>
      <c r="AT265" s="219" t="s">
        <v>289</v>
      </c>
      <c r="AU265" s="219" t="s">
        <v>82</v>
      </c>
      <c r="AY265" s="20" t="s">
        <v>152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80</v>
      </c>
      <c r="BK265" s="220">
        <f>ROUND(I265*H265,2)</f>
        <v>0</v>
      </c>
      <c r="BL265" s="20" t="s">
        <v>157</v>
      </c>
      <c r="BM265" s="219" t="s">
        <v>399</v>
      </c>
    </row>
    <row r="266" s="2" customFormat="1" ht="49.05" customHeight="1">
      <c r="A266" s="41"/>
      <c r="B266" s="42"/>
      <c r="C266" s="208" t="s">
        <v>400</v>
      </c>
      <c r="D266" s="208" t="s">
        <v>154</v>
      </c>
      <c r="E266" s="209" t="s">
        <v>401</v>
      </c>
      <c r="F266" s="210" t="s">
        <v>402</v>
      </c>
      <c r="G266" s="211" t="s">
        <v>393</v>
      </c>
      <c r="H266" s="212">
        <v>4</v>
      </c>
      <c r="I266" s="213"/>
      <c r="J266" s="214">
        <f>ROUND(I266*H266,2)</f>
        <v>0</v>
      </c>
      <c r="K266" s="210" t="s">
        <v>171</v>
      </c>
      <c r="L266" s="47"/>
      <c r="M266" s="215" t="s">
        <v>19</v>
      </c>
      <c r="N266" s="216" t="s">
        <v>43</v>
      </c>
      <c r="O266" s="87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9" t="s">
        <v>157</v>
      </c>
      <c r="AT266" s="219" t="s">
        <v>154</v>
      </c>
      <c r="AU266" s="219" t="s">
        <v>82</v>
      </c>
      <c r="AY266" s="20" t="s">
        <v>152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80</v>
      </c>
      <c r="BK266" s="220">
        <f>ROUND(I266*H266,2)</f>
        <v>0</v>
      </c>
      <c r="BL266" s="20" t="s">
        <v>157</v>
      </c>
      <c r="BM266" s="219" t="s">
        <v>403</v>
      </c>
    </row>
    <row r="267" s="2" customFormat="1">
      <c r="A267" s="41"/>
      <c r="B267" s="42"/>
      <c r="C267" s="43"/>
      <c r="D267" s="254" t="s">
        <v>173</v>
      </c>
      <c r="E267" s="43"/>
      <c r="F267" s="255" t="s">
        <v>404</v>
      </c>
      <c r="G267" s="43"/>
      <c r="H267" s="43"/>
      <c r="I267" s="256"/>
      <c r="J267" s="43"/>
      <c r="K267" s="43"/>
      <c r="L267" s="47"/>
      <c r="M267" s="257"/>
      <c r="N267" s="258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173</v>
      </c>
      <c r="AU267" s="20" t="s">
        <v>82</v>
      </c>
    </row>
    <row r="268" s="2" customFormat="1" ht="24.15" customHeight="1">
      <c r="A268" s="41"/>
      <c r="B268" s="42"/>
      <c r="C268" s="259" t="s">
        <v>405</v>
      </c>
      <c r="D268" s="259" t="s">
        <v>289</v>
      </c>
      <c r="E268" s="260" t="s">
        <v>406</v>
      </c>
      <c r="F268" s="261" t="s">
        <v>407</v>
      </c>
      <c r="G268" s="262" t="s">
        <v>393</v>
      </c>
      <c r="H268" s="263">
        <v>2</v>
      </c>
      <c r="I268" s="264"/>
      <c r="J268" s="265">
        <f>ROUND(I268*H268,2)</f>
        <v>0</v>
      </c>
      <c r="K268" s="261" t="s">
        <v>19</v>
      </c>
      <c r="L268" s="266"/>
      <c r="M268" s="267" t="s">
        <v>19</v>
      </c>
      <c r="N268" s="268" t="s">
        <v>43</v>
      </c>
      <c r="O268" s="87"/>
      <c r="P268" s="217">
        <f>O268*H268</f>
        <v>0</v>
      </c>
      <c r="Q268" s="217">
        <v>0.0068999999999999999</v>
      </c>
      <c r="R268" s="217">
        <f>Q268*H268</f>
        <v>0.0138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203</v>
      </c>
      <c r="AT268" s="219" t="s">
        <v>289</v>
      </c>
      <c r="AU268" s="219" t="s">
        <v>82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80</v>
      </c>
      <c r="BK268" s="220">
        <f>ROUND(I268*H268,2)</f>
        <v>0</v>
      </c>
      <c r="BL268" s="20" t="s">
        <v>157</v>
      </c>
      <c r="BM268" s="219" t="s">
        <v>408</v>
      </c>
    </row>
    <row r="269" s="2" customFormat="1" ht="24.15" customHeight="1">
      <c r="A269" s="41"/>
      <c r="B269" s="42"/>
      <c r="C269" s="259" t="s">
        <v>409</v>
      </c>
      <c r="D269" s="259" t="s">
        <v>289</v>
      </c>
      <c r="E269" s="260" t="s">
        <v>410</v>
      </c>
      <c r="F269" s="261" t="s">
        <v>411</v>
      </c>
      <c r="G269" s="262" t="s">
        <v>393</v>
      </c>
      <c r="H269" s="263">
        <v>2</v>
      </c>
      <c r="I269" s="264"/>
      <c r="J269" s="265">
        <f>ROUND(I269*H269,2)</f>
        <v>0</v>
      </c>
      <c r="K269" s="261" t="s">
        <v>19</v>
      </c>
      <c r="L269" s="266"/>
      <c r="M269" s="267" t="s">
        <v>19</v>
      </c>
      <c r="N269" s="268" t="s">
        <v>43</v>
      </c>
      <c r="O269" s="87"/>
      <c r="P269" s="217">
        <f>O269*H269</f>
        <v>0</v>
      </c>
      <c r="Q269" s="217">
        <v>0.0066400000000000001</v>
      </c>
      <c r="R269" s="217">
        <f>Q269*H269</f>
        <v>0.01328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203</v>
      </c>
      <c r="AT269" s="219" t="s">
        <v>289</v>
      </c>
      <c r="AU269" s="219" t="s">
        <v>82</v>
      </c>
      <c r="AY269" s="20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80</v>
      </c>
      <c r="BK269" s="220">
        <f>ROUND(I269*H269,2)</f>
        <v>0</v>
      </c>
      <c r="BL269" s="20" t="s">
        <v>157</v>
      </c>
      <c r="BM269" s="219" t="s">
        <v>412</v>
      </c>
    </row>
    <row r="270" s="2" customFormat="1" ht="44.25" customHeight="1">
      <c r="A270" s="41"/>
      <c r="B270" s="42"/>
      <c r="C270" s="208" t="s">
        <v>413</v>
      </c>
      <c r="D270" s="208" t="s">
        <v>154</v>
      </c>
      <c r="E270" s="209" t="s">
        <v>414</v>
      </c>
      <c r="F270" s="210" t="s">
        <v>415</v>
      </c>
      <c r="G270" s="211" t="s">
        <v>393</v>
      </c>
      <c r="H270" s="212">
        <v>12</v>
      </c>
      <c r="I270" s="213"/>
      <c r="J270" s="214">
        <f>ROUND(I270*H270,2)</f>
        <v>0</v>
      </c>
      <c r="K270" s="210" t="s">
        <v>177</v>
      </c>
      <c r="L270" s="47"/>
      <c r="M270" s="215" t="s">
        <v>19</v>
      </c>
      <c r="N270" s="216" t="s">
        <v>43</v>
      </c>
      <c r="O270" s="87"/>
      <c r="P270" s="217">
        <f>O270*H270</f>
        <v>0</v>
      </c>
      <c r="Q270" s="217">
        <v>0.00167</v>
      </c>
      <c r="R270" s="217">
        <f>Q270*H270</f>
        <v>0.020040000000000002</v>
      </c>
      <c r="S270" s="217">
        <v>0</v>
      </c>
      <c r="T270" s="21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9" t="s">
        <v>157</v>
      </c>
      <c r="AT270" s="219" t="s">
        <v>154</v>
      </c>
      <c r="AU270" s="219" t="s">
        <v>82</v>
      </c>
      <c r="AY270" s="20" t="s">
        <v>152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80</v>
      </c>
      <c r="BK270" s="220">
        <f>ROUND(I270*H270,2)</f>
        <v>0</v>
      </c>
      <c r="BL270" s="20" t="s">
        <v>157</v>
      </c>
      <c r="BM270" s="219" t="s">
        <v>416</v>
      </c>
    </row>
    <row r="271" s="2" customFormat="1">
      <c r="A271" s="41"/>
      <c r="B271" s="42"/>
      <c r="C271" s="43"/>
      <c r="D271" s="254" t="s">
        <v>173</v>
      </c>
      <c r="E271" s="43"/>
      <c r="F271" s="255" t="s">
        <v>417</v>
      </c>
      <c r="G271" s="43"/>
      <c r="H271" s="43"/>
      <c r="I271" s="256"/>
      <c r="J271" s="43"/>
      <c r="K271" s="43"/>
      <c r="L271" s="47"/>
      <c r="M271" s="257"/>
      <c r="N271" s="258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173</v>
      </c>
      <c r="AU271" s="20" t="s">
        <v>82</v>
      </c>
    </row>
    <row r="272" s="2" customFormat="1" ht="24.15" customHeight="1">
      <c r="A272" s="41"/>
      <c r="B272" s="42"/>
      <c r="C272" s="259" t="s">
        <v>418</v>
      </c>
      <c r="D272" s="259" t="s">
        <v>289</v>
      </c>
      <c r="E272" s="260" t="s">
        <v>419</v>
      </c>
      <c r="F272" s="261" t="s">
        <v>420</v>
      </c>
      <c r="G272" s="262" t="s">
        <v>393</v>
      </c>
      <c r="H272" s="263">
        <v>3</v>
      </c>
      <c r="I272" s="264"/>
      <c r="J272" s="265">
        <f>ROUND(I272*H272,2)</f>
        <v>0</v>
      </c>
      <c r="K272" s="261" t="s">
        <v>19</v>
      </c>
      <c r="L272" s="266"/>
      <c r="M272" s="267" t="s">
        <v>19</v>
      </c>
      <c r="N272" s="268" t="s">
        <v>43</v>
      </c>
      <c r="O272" s="87"/>
      <c r="P272" s="217">
        <f>O272*H272</f>
        <v>0</v>
      </c>
      <c r="Q272" s="217">
        <v>0.01</v>
      </c>
      <c r="R272" s="217">
        <f>Q272*H272</f>
        <v>0.029999999999999999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203</v>
      </c>
      <c r="AT272" s="219" t="s">
        <v>289</v>
      </c>
      <c r="AU272" s="219" t="s">
        <v>82</v>
      </c>
      <c r="AY272" s="20" t="s">
        <v>152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80</v>
      </c>
      <c r="BK272" s="220">
        <f>ROUND(I272*H272,2)</f>
        <v>0</v>
      </c>
      <c r="BL272" s="20" t="s">
        <v>157</v>
      </c>
      <c r="BM272" s="219" t="s">
        <v>421</v>
      </c>
    </row>
    <row r="273" s="2" customFormat="1" ht="24.15" customHeight="1">
      <c r="A273" s="41"/>
      <c r="B273" s="42"/>
      <c r="C273" s="259" t="s">
        <v>422</v>
      </c>
      <c r="D273" s="259" t="s">
        <v>289</v>
      </c>
      <c r="E273" s="260" t="s">
        <v>423</v>
      </c>
      <c r="F273" s="261" t="s">
        <v>424</v>
      </c>
      <c r="G273" s="262" t="s">
        <v>393</v>
      </c>
      <c r="H273" s="263">
        <v>3</v>
      </c>
      <c r="I273" s="264"/>
      <c r="J273" s="265">
        <f>ROUND(I273*H273,2)</f>
        <v>0</v>
      </c>
      <c r="K273" s="261" t="s">
        <v>19</v>
      </c>
      <c r="L273" s="266"/>
      <c r="M273" s="267" t="s">
        <v>19</v>
      </c>
      <c r="N273" s="268" t="s">
        <v>43</v>
      </c>
      <c r="O273" s="87"/>
      <c r="P273" s="217">
        <f>O273*H273</f>
        <v>0</v>
      </c>
      <c r="Q273" s="217">
        <v>0.016299999999999999</v>
      </c>
      <c r="R273" s="217">
        <f>Q273*H273</f>
        <v>0.048899999999999999</v>
      </c>
      <c r="S273" s="217">
        <v>0</v>
      </c>
      <c r="T273" s="21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9" t="s">
        <v>203</v>
      </c>
      <c r="AT273" s="219" t="s">
        <v>289</v>
      </c>
      <c r="AU273" s="219" t="s">
        <v>82</v>
      </c>
      <c r="AY273" s="20" t="s">
        <v>152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80</v>
      </c>
      <c r="BK273" s="220">
        <f>ROUND(I273*H273,2)</f>
        <v>0</v>
      </c>
      <c r="BL273" s="20" t="s">
        <v>157</v>
      </c>
      <c r="BM273" s="219" t="s">
        <v>425</v>
      </c>
    </row>
    <row r="274" s="2" customFormat="1" ht="24.15" customHeight="1">
      <c r="A274" s="41"/>
      <c r="B274" s="42"/>
      <c r="C274" s="259" t="s">
        <v>426</v>
      </c>
      <c r="D274" s="259" t="s">
        <v>289</v>
      </c>
      <c r="E274" s="260" t="s">
        <v>427</v>
      </c>
      <c r="F274" s="261" t="s">
        <v>428</v>
      </c>
      <c r="G274" s="262" t="s">
        <v>393</v>
      </c>
      <c r="H274" s="263">
        <v>5</v>
      </c>
      <c r="I274" s="264"/>
      <c r="J274" s="265">
        <f>ROUND(I274*H274,2)</f>
        <v>0</v>
      </c>
      <c r="K274" s="261" t="s">
        <v>19</v>
      </c>
      <c r="L274" s="266"/>
      <c r="M274" s="267" t="s">
        <v>19</v>
      </c>
      <c r="N274" s="268" t="s">
        <v>43</v>
      </c>
      <c r="O274" s="87"/>
      <c r="P274" s="217">
        <f>O274*H274</f>
        <v>0</v>
      </c>
      <c r="Q274" s="217">
        <v>0.0070400000000000003</v>
      </c>
      <c r="R274" s="217">
        <f>Q274*H274</f>
        <v>0.035200000000000002</v>
      </c>
      <c r="S274" s="217">
        <v>0</v>
      </c>
      <c r="T274" s="21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9" t="s">
        <v>203</v>
      </c>
      <c r="AT274" s="219" t="s">
        <v>289</v>
      </c>
      <c r="AU274" s="219" t="s">
        <v>82</v>
      </c>
      <c r="AY274" s="20" t="s">
        <v>152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80</v>
      </c>
      <c r="BK274" s="220">
        <f>ROUND(I274*H274,2)</f>
        <v>0</v>
      </c>
      <c r="BL274" s="20" t="s">
        <v>157</v>
      </c>
      <c r="BM274" s="219" t="s">
        <v>429</v>
      </c>
    </row>
    <row r="275" s="2" customFormat="1" ht="24.15" customHeight="1">
      <c r="A275" s="41"/>
      <c r="B275" s="42"/>
      <c r="C275" s="259" t="s">
        <v>430</v>
      </c>
      <c r="D275" s="259" t="s">
        <v>289</v>
      </c>
      <c r="E275" s="260" t="s">
        <v>431</v>
      </c>
      <c r="F275" s="261" t="s">
        <v>432</v>
      </c>
      <c r="G275" s="262" t="s">
        <v>393</v>
      </c>
      <c r="H275" s="263">
        <v>1</v>
      </c>
      <c r="I275" s="264"/>
      <c r="J275" s="265">
        <f>ROUND(I275*H275,2)</f>
        <v>0</v>
      </c>
      <c r="K275" s="261" t="s">
        <v>19</v>
      </c>
      <c r="L275" s="266"/>
      <c r="M275" s="267" t="s">
        <v>19</v>
      </c>
      <c r="N275" s="268" t="s">
        <v>43</v>
      </c>
      <c r="O275" s="87"/>
      <c r="P275" s="217">
        <f>O275*H275</f>
        <v>0</v>
      </c>
      <c r="Q275" s="217">
        <v>0.0074000000000000003</v>
      </c>
      <c r="R275" s="217">
        <f>Q275*H275</f>
        <v>0.0074000000000000003</v>
      </c>
      <c r="S275" s="217">
        <v>0</v>
      </c>
      <c r="T275" s="21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9" t="s">
        <v>203</v>
      </c>
      <c r="AT275" s="219" t="s">
        <v>289</v>
      </c>
      <c r="AU275" s="219" t="s">
        <v>82</v>
      </c>
      <c r="AY275" s="20" t="s">
        <v>152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80</v>
      </c>
      <c r="BK275" s="220">
        <f>ROUND(I275*H275,2)</f>
        <v>0</v>
      </c>
      <c r="BL275" s="20" t="s">
        <v>157</v>
      </c>
      <c r="BM275" s="219" t="s">
        <v>433</v>
      </c>
    </row>
    <row r="276" s="2" customFormat="1" ht="44.25" customHeight="1">
      <c r="A276" s="41"/>
      <c r="B276" s="42"/>
      <c r="C276" s="208" t="s">
        <v>434</v>
      </c>
      <c r="D276" s="208" t="s">
        <v>154</v>
      </c>
      <c r="E276" s="209" t="s">
        <v>435</v>
      </c>
      <c r="F276" s="210" t="s">
        <v>436</v>
      </c>
      <c r="G276" s="211" t="s">
        <v>393</v>
      </c>
      <c r="H276" s="212">
        <v>4</v>
      </c>
      <c r="I276" s="213"/>
      <c r="J276" s="214">
        <f>ROUND(I276*H276,2)</f>
        <v>0</v>
      </c>
      <c r="K276" s="210" t="s">
        <v>171</v>
      </c>
      <c r="L276" s="47"/>
      <c r="M276" s="215" t="s">
        <v>19</v>
      </c>
      <c r="N276" s="216" t="s">
        <v>43</v>
      </c>
      <c r="O276" s="87"/>
      <c r="P276" s="217">
        <f>O276*H276</f>
        <v>0</v>
      </c>
      <c r="Q276" s="217">
        <v>0.0017099999999999999</v>
      </c>
      <c r="R276" s="217">
        <f>Q276*H276</f>
        <v>0.0068399999999999997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157</v>
      </c>
      <c r="AT276" s="219" t="s">
        <v>154</v>
      </c>
      <c r="AU276" s="219" t="s">
        <v>82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80</v>
      </c>
      <c r="BK276" s="220">
        <f>ROUND(I276*H276,2)</f>
        <v>0</v>
      </c>
      <c r="BL276" s="20" t="s">
        <v>157</v>
      </c>
      <c r="BM276" s="219" t="s">
        <v>437</v>
      </c>
    </row>
    <row r="277" s="2" customFormat="1">
      <c r="A277" s="41"/>
      <c r="B277" s="42"/>
      <c r="C277" s="43"/>
      <c r="D277" s="254" t="s">
        <v>173</v>
      </c>
      <c r="E277" s="43"/>
      <c r="F277" s="255" t="s">
        <v>438</v>
      </c>
      <c r="G277" s="43"/>
      <c r="H277" s="43"/>
      <c r="I277" s="256"/>
      <c r="J277" s="43"/>
      <c r="K277" s="43"/>
      <c r="L277" s="47"/>
      <c r="M277" s="257"/>
      <c r="N277" s="258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173</v>
      </c>
      <c r="AU277" s="20" t="s">
        <v>82</v>
      </c>
    </row>
    <row r="278" s="2" customFormat="1" ht="24.15" customHeight="1">
      <c r="A278" s="41"/>
      <c r="B278" s="42"/>
      <c r="C278" s="259" t="s">
        <v>439</v>
      </c>
      <c r="D278" s="259" t="s">
        <v>289</v>
      </c>
      <c r="E278" s="260" t="s">
        <v>440</v>
      </c>
      <c r="F278" s="261" t="s">
        <v>441</v>
      </c>
      <c r="G278" s="262" t="s">
        <v>393</v>
      </c>
      <c r="H278" s="263">
        <v>4</v>
      </c>
      <c r="I278" s="264"/>
      <c r="J278" s="265">
        <f>ROUND(I278*H278,2)</f>
        <v>0</v>
      </c>
      <c r="K278" s="261" t="s">
        <v>19</v>
      </c>
      <c r="L278" s="266"/>
      <c r="M278" s="267" t="s">
        <v>19</v>
      </c>
      <c r="N278" s="268" t="s">
        <v>43</v>
      </c>
      <c r="O278" s="87"/>
      <c r="P278" s="217">
        <f>O278*H278</f>
        <v>0</v>
      </c>
      <c r="Q278" s="217">
        <v>0.016</v>
      </c>
      <c r="R278" s="217">
        <f>Q278*H278</f>
        <v>0.064000000000000001</v>
      </c>
      <c r="S278" s="217">
        <v>0</v>
      </c>
      <c r="T278" s="21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9" t="s">
        <v>203</v>
      </c>
      <c r="AT278" s="219" t="s">
        <v>289</v>
      </c>
      <c r="AU278" s="219" t="s">
        <v>82</v>
      </c>
      <c r="AY278" s="20" t="s">
        <v>152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80</v>
      </c>
      <c r="BK278" s="220">
        <f>ROUND(I278*H278,2)</f>
        <v>0</v>
      </c>
      <c r="BL278" s="20" t="s">
        <v>157</v>
      </c>
      <c r="BM278" s="219" t="s">
        <v>442</v>
      </c>
    </row>
    <row r="279" s="2" customFormat="1" ht="44.25" customHeight="1">
      <c r="A279" s="41"/>
      <c r="B279" s="42"/>
      <c r="C279" s="208" t="s">
        <v>443</v>
      </c>
      <c r="D279" s="208" t="s">
        <v>154</v>
      </c>
      <c r="E279" s="209" t="s">
        <v>444</v>
      </c>
      <c r="F279" s="210" t="s">
        <v>445</v>
      </c>
      <c r="G279" s="211" t="s">
        <v>393</v>
      </c>
      <c r="H279" s="212">
        <v>2</v>
      </c>
      <c r="I279" s="213"/>
      <c r="J279" s="214">
        <f>ROUND(I279*H279,2)</f>
        <v>0</v>
      </c>
      <c r="K279" s="210" t="s">
        <v>171</v>
      </c>
      <c r="L279" s="47"/>
      <c r="M279" s="215" t="s">
        <v>19</v>
      </c>
      <c r="N279" s="216" t="s">
        <v>43</v>
      </c>
      <c r="O279" s="87"/>
      <c r="P279" s="217">
        <f>O279*H279</f>
        <v>0</v>
      </c>
      <c r="Q279" s="217">
        <v>0.00167</v>
      </c>
      <c r="R279" s="217">
        <f>Q279*H279</f>
        <v>0.0033400000000000001</v>
      </c>
      <c r="S279" s="217">
        <v>0</v>
      </c>
      <c r="T279" s="21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9" t="s">
        <v>157</v>
      </c>
      <c r="AT279" s="219" t="s">
        <v>154</v>
      </c>
      <c r="AU279" s="219" t="s">
        <v>82</v>
      </c>
      <c r="AY279" s="20" t="s">
        <v>152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80</v>
      </c>
      <c r="BK279" s="220">
        <f>ROUND(I279*H279,2)</f>
        <v>0</v>
      </c>
      <c r="BL279" s="20" t="s">
        <v>157</v>
      </c>
      <c r="BM279" s="219" t="s">
        <v>446</v>
      </c>
    </row>
    <row r="280" s="2" customFormat="1">
      <c r="A280" s="41"/>
      <c r="B280" s="42"/>
      <c r="C280" s="43"/>
      <c r="D280" s="254" t="s">
        <v>173</v>
      </c>
      <c r="E280" s="43"/>
      <c r="F280" s="255" t="s">
        <v>447</v>
      </c>
      <c r="G280" s="43"/>
      <c r="H280" s="43"/>
      <c r="I280" s="256"/>
      <c r="J280" s="43"/>
      <c r="K280" s="43"/>
      <c r="L280" s="47"/>
      <c r="M280" s="257"/>
      <c r="N280" s="258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173</v>
      </c>
      <c r="AU280" s="20" t="s">
        <v>82</v>
      </c>
    </row>
    <row r="281" s="2" customFormat="1" ht="24.15" customHeight="1">
      <c r="A281" s="41"/>
      <c r="B281" s="42"/>
      <c r="C281" s="259" t="s">
        <v>448</v>
      </c>
      <c r="D281" s="259" t="s">
        <v>289</v>
      </c>
      <c r="E281" s="260" t="s">
        <v>449</v>
      </c>
      <c r="F281" s="261" t="s">
        <v>450</v>
      </c>
      <c r="G281" s="262" t="s">
        <v>393</v>
      </c>
      <c r="H281" s="263">
        <v>1</v>
      </c>
      <c r="I281" s="264"/>
      <c r="J281" s="265">
        <f>ROUND(I281*H281,2)</f>
        <v>0</v>
      </c>
      <c r="K281" s="261" t="s">
        <v>19</v>
      </c>
      <c r="L281" s="266"/>
      <c r="M281" s="267" t="s">
        <v>19</v>
      </c>
      <c r="N281" s="268" t="s">
        <v>43</v>
      </c>
      <c r="O281" s="87"/>
      <c r="P281" s="217">
        <f>O281*H281</f>
        <v>0</v>
      </c>
      <c r="Q281" s="217">
        <v>0.010800000000000001</v>
      </c>
      <c r="R281" s="217">
        <f>Q281*H281</f>
        <v>0.010800000000000001</v>
      </c>
      <c r="S281" s="217">
        <v>0</v>
      </c>
      <c r="T281" s="21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9" t="s">
        <v>203</v>
      </c>
      <c r="AT281" s="219" t="s">
        <v>289</v>
      </c>
      <c r="AU281" s="219" t="s">
        <v>82</v>
      </c>
      <c r="AY281" s="20" t="s">
        <v>152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80</v>
      </c>
      <c r="BK281" s="220">
        <f>ROUND(I281*H281,2)</f>
        <v>0</v>
      </c>
      <c r="BL281" s="20" t="s">
        <v>157</v>
      </c>
      <c r="BM281" s="219" t="s">
        <v>451</v>
      </c>
    </row>
    <row r="282" s="2" customFormat="1" ht="24.15" customHeight="1">
      <c r="A282" s="41"/>
      <c r="B282" s="42"/>
      <c r="C282" s="259" t="s">
        <v>452</v>
      </c>
      <c r="D282" s="259" t="s">
        <v>289</v>
      </c>
      <c r="E282" s="260" t="s">
        <v>453</v>
      </c>
      <c r="F282" s="261" t="s">
        <v>454</v>
      </c>
      <c r="G282" s="262" t="s">
        <v>393</v>
      </c>
      <c r="H282" s="263">
        <v>1</v>
      </c>
      <c r="I282" s="264"/>
      <c r="J282" s="265">
        <f>ROUND(I282*H282,2)</f>
        <v>0</v>
      </c>
      <c r="K282" s="261" t="s">
        <v>19</v>
      </c>
      <c r="L282" s="266"/>
      <c r="M282" s="267" t="s">
        <v>19</v>
      </c>
      <c r="N282" s="268" t="s">
        <v>43</v>
      </c>
      <c r="O282" s="87"/>
      <c r="P282" s="217">
        <f>O282*H282</f>
        <v>0</v>
      </c>
      <c r="Q282" s="217">
        <v>0.0094999999999999998</v>
      </c>
      <c r="R282" s="217">
        <f>Q282*H282</f>
        <v>0.0094999999999999998</v>
      </c>
      <c r="S282" s="217">
        <v>0</v>
      </c>
      <c r="T282" s="21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9" t="s">
        <v>203</v>
      </c>
      <c r="AT282" s="219" t="s">
        <v>289</v>
      </c>
      <c r="AU282" s="219" t="s">
        <v>82</v>
      </c>
      <c r="AY282" s="20" t="s">
        <v>152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80</v>
      </c>
      <c r="BK282" s="220">
        <f>ROUND(I282*H282,2)</f>
        <v>0</v>
      </c>
      <c r="BL282" s="20" t="s">
        <v>157</v>
      </c>
      <c r="BM282" s="219" t="s">
        <v>455</v>
      </c>
    </row>
    <row r="283" s="2" customFormat="1" ht="44.25" customHeight="1">
      <c r="A283" s="41"/>
      <c r="B283" s="42"/>
      <c r="C283" s="208" t="s">
        <v>456</v>
      </c>
      <c r="D283" s="208" t="s">
        <v>154</v>
      </c>
      <c r="E283" s="209" t="s">
        <v>457</v>
      </c>
      <c r="F283" s="210" t="s">
        <v>458</v>
      </c>
      <c r="G283" s="211" t="s">
        <v>393</v>
      </c>
      <c r="H283" s="212">
        <v>4</v>
      </c>
      <c r="I283" s="213"/>
      <c r="J283" s="214">
        <f>ROUND(I283*H283,2)</f>
        <v>0</v>
      </c>
      <c r="K283" s="210" t="s">
        <v>171</v>
      </c>
      <c r="L283" s="47"/>
      <c r="M283" s="215" t="s">
        <v>19</v>
      </c>
      <c r="N283" s="216" t="s">
        <v>43</v>
      </c>
      <c r="O283" s="87"/>
      <c r="P283" s="217">
        <f>O283*H283</f>
        <v>0</v>
      </c>
      <c r="Q283" s="217">
        <v>0.0028700000000000002</v>
      </c>
      <c r="R283" s="217">
        <f>Q283*H283</f>
        <v>0.011480000000000001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157</v>
      </c>
      <c r="AT283" s="219" t="s">
        <v>154</v>
      </c>
      <c r="AU283" s="219" t="s">
        <v>82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80</v>
      </c>
      <c r="BK283" s="220">
        <f>ROUND(I283*H283,2)</f>
        <v>0</v>
      </c>
      <c r="BL283" s="20" t="s">
        <v>157</v>
      </c>
      <c r="BM283" s="219" t="s">
        <v>459</v>
      </c>
    </row>
    <row r="284" s="2" customFormat="1">
      <c r="A284" s="41"/>
      <c r="B284" s="42"/>
      <c r="C284" s="43"/>
      <c r="D284" s="254" t="s">
        <v>173</v>
      </c>
      <c r="E284" s="43"/>
      <c r="F284" s="255" t="s">
        <v>460</v>
      </c>
      <c r="G284" s="43"/>
      <c r="H284" s="43"/>
      <c r="I284" s="256"/>
      <c r="J284" s="43"/>
      <c r="K284" s="43"/>
      <c r="L284" s="47"/>
      <c r="M284" s="257"/>
      <c r="N284" s="258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173</v>
      </c>
      <c r="AU284" s="20" t="s">
        <v>82</v>
      </c>
    </row>
    <row r="285" s="2" customFormat="1" ht="24.15" customHeight="1">
      <c r="A285" s="41"/>
      <c r="B285" s="42"/>
      <c r="C285" s="259" t="s">
        <v>461</v>
      </c>
      <c r="D285" s="259" t="s">
        <v>289</v>
      </c>
      <c r="E285" s="260" t="s">
        <v>462</v>
      </c>
      <c r="F285" s="261" t="s">
        <v>463</v>
      </c>
      <c r="G285" s="262" t="s">
        <v>393</v>
      </c>
      <c r="H285" s="263">
        <v>4</v>
      </c>
      <c r="I285" s="264"/>
      <c r="J285" s="265">
        <f>ROUND(I285*H285,2)</f>
        <v>0</v>
      </c>
      <c r="K285" s="261" t="s">
        <v>19</v>
      </c>
      <c r="L285" s="266"/>
      <c r="M285" s="267" t="s">
        <v>19</v>
      </c>
      <c r="N285" s="268" t="s">
        <v>43</v>
      </c>
      <c r="O285" s="87"/>
      <c r="P285" s="217">
        <f>O285*H285</f>
        <v>0</v>
      </c>
      <c r="Q285" s="217">
        <v>0.024799999999999999</v>
      </c>
      <c r="R285" s="217">
        <f>Q285*H285</f>
        <v>0.099199999999999997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203</v>
      </c>
      <c r="AT285" s="219" t="s">
        <v>289</v>
      </c>
      <c r="AU285" s="219" t="s">
        <v>82</v>
      </c>
      <c r="AY285" s="20" t="s">
        <v>152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80</v>
      </c>
      <c r="BK285" s="220">
        <f>ROUND(I285*H285,2)</f>
        <v>0</v>
      </c>
      <c r="BL285" s="20" t="s">
        <v>157</v>
      </c>
      <c r="BM285" s="219" t="s">
        <v>464</v>
      </c>
    </row>
    <row r="286" s="2" customFormat="1" ht="44.25" customHeight="1">
      <c r="A286" s="41"/>
      <c r="B286" s="42"/>
      <c r="C286" s="208" t="s">
        <v>465</v>
      </c>
      <c r="D286" s="208" t="s">
        <v>154</v>
      </c>
      <c r="E286" s="209" t="s">
        <v>466</v>
      </c>
      <c r="F286" s="210" t="s">
        <v>467</v>
      </c>
      <c r="G286" s="211" t="s">
        <v>393</v>
      </c>
      <c r="H286" s="212">
        <v>2</v>
      </c>
      <c r="I286" s="213"/>
      <c r="J286" s="214">
        <f>ROUND(I286*H286,2)</f>
        <v>0</v>
      </c>
      <c r="K286" s="210" t="s">
        <v>171</v>
      </c>
      <c r="L286" s="47"/>
      <c r="M286" s="215" t="s">
        <v>19</v>
      </c>
      <c r="N286" s="216" t="s">
        <v>43</v>
      </c>
      <c r="O286" s="87"/>
      <c r="P286" s="217">
        <f>O286*H286</f>
        <v>0</v>
      </c>
      <c r="Q286" s="217">
        <v>0.0042900000000000004</v>
      </c>
      <c r="R286" s="217">
        <f>Q286*H286</f>
        <v>0.0085800000000000008</v>
      </c>
      <c r="S286" s="217">
        <v>0</v>
      </c>
      <c r="T286" s="21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9" t="s">
        <v>157</v>
      </c>
      <c r="AT286" s="219" t="s">
        <v>154</v>
      </c>
      <c r="AU286" s="219" t="s">
        <v>82</v>
      </c>
      <c r="AY286" s="20" t="s">
        <v>152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80</v>
      </c>
      <c r="BK286" s="220">
        <f>ROUND(I286*H286,2)</f>
        <v>0</v>
      </c>
      <c r="BL286" s="20" t="s">
        <v>157</v>
      </c>
      <c r="BM286" s="219" t="s">
        <v>468</v>
      </c>
    </row>
    <row r="287" s="2" customFormat="1">
      <c r="A287" s="41"/>
      <c r="B287" s="42"/>
      <c r="C287" s="43"/>
      <c r="D287" s="254" t="s">
        <v>173</v>
      </c>
      <c r="E287" s="43"/>
      <c r="F287" s="255" t="s">
        <v>469</v>
      </c>
      <c r="G287" s="43"/>
      <c r="H287" s="43"/>
      <c r="I287" s="256"/>
      <c r="J287" s="43"/>
      <c r="K287" s="43"/>
      <c r="L287" s="47"/>
      <c r="M287" s="257"/>
      <c r="N287" s="258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173</v>
      </c>
      <c r="AU287" s="20" t="s">
        <v>82</v>
      </c>
    </row>
    <row r="288" s="2" customFormat="1" ht="24.15" customHeight="1">
      <c r="A288" s="41"/>
      <c r="B288" s="42"/>
      <c r="C288" s="259" t="s">
        <v>470</v>
      </c>
      <c r="D288" s="259" t="s">
        <v>289</v>
      </c>
      <c r="E288" s="260" t="s">
        <v>471</v>
      </c>
      <c r="F288" s="261" t="s">
        <v>472</v>
      </c>
      <c r="G288" s="262" t="s">
        <v>393</v>
      </c>
      <c r="H288" s="263">
        <v>2</v>
      </c>
      <c r="I288" s="264"/>
      <c r="J288" s="265">
        <f>ROUND(I288*H288,2)</f>
        <v>0</v>
      </c>
      <c r="K288" s="261" t="s">
        <v>19</v>
      </c>
      <c r="L288" s="266"/>
      <c r="M288" s="267" t="s">
        <v>19</v>
      </c>
      <c r="N288" s="268" t="s">
        <v>43</v>
      </c>
      <c r="O288" s="87"/>
      <c r="P288" s="217">
        <f>O288*H288</f>
        <v>0</v>
      </c>
      <c r="Q288" s="217">
        <v>0.042500000000000003</v>
      </c>
      <c r="R288" s="217">
        <f>Q288*H288</f>
        <v>0.085000000000000006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203</v>
      </c>
      <c r="AT288" s="219" t="s">
        <v>289</v>
      </c>
      <c r="AU288" s="219" t="s">
        <v>82</v>
      </c>
      <c r="AY288" s="20" t="s">
        <v>152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80</v>
      </c>
      <c r="BK288" s="220">
        <f>ROUND(I288*H288,2)</f>
        <v>0</v>
      </c>
      <c r="BL288" s="20" t="s">
        <v>157</v>
      </c>
      <c r="BM288" s="219" t="s">
        <v>473</v>
      </c>
    </row>
    <row r="289" s="2" customFormat="1" ht="37.8" customHeight="1">
      <c r="A289" s="41"/>
      <c r="B289" s="42"/>
      <c r="C289" s="208" t="s">
        <v>474</v>
      </c>
      <c r="D289" s="208" t="s">
        <v>154</v>
      </c>
      <c r="E289" s="209" t="s">
        <v>475</v>
      </c>
      <c r="F289" s="210" t="s">
        <v>476</v>
      </c>
      <c r="G289" s="211" t="s">
        <v>193</v>
      </c>
      <c r="H289" s="212">
        <v>490.30000000000001</v>
      </c>
      <c r="I289" s="213"/>
      <c r="J289" s="214">
        <f>ROUND(I289*H289,2)</f>
        <v>0</v>
      </c>
      <c r="K289" s="210" t="s">
        <v>177</v>
      </c>
      <c r="L289" s="47"/>
      <c r="M289" s="215" t="s">
        <v>19</v>
      </c>
      <c r="N289" s="216" t="s">
        <v>43</v>
      </c>
      <c r="O289" s="87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9" t="s">
        <v>157</v>
      </c>
      <c r="AT289" s="219" t="s">
        <v>154</v>
      </c>
      <c r="AU289" s="219" t="s">
        <v>82</v>
      </c>
      <c r="AY289" s="20" t="s">
        <v>152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80</v>
      </c>
      <c r="BK289" s="220">
        <f>ROUND(I289*H289,2)</f>
        <v>0</v>
      </c>
      <c r="BL289" s="20" t="s">
        <v>157</v>
      </c>
      <c r="BM289" s="219" t="s">
        <v>477</v>
      </c>
    </row>
    <row r="290" s="2" customFormat="1">
      <c r="A290" s="41"/>
      <c r="B290" s="42"/>
      <c r="C290" s="43"/>
      <c r="D290" s="254" t="s">
        <v>173</v>
      </c>
      <c r="E290" s="43"/>
      <c r="F290" s="255" t="s">
        <v>478</v>
      </c>
      <c r="G290" s="43"/>
      <c r="H290" s="43"/>
      <c r="I290" s="256"/>
      <c r="J290" s="43"/>
      <c r="K290" s="43"/>
      <c r="L290" s="47"/>
      <c r="M290" s="257"/>
      <c r="N290" s="258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173</v>
      </c>
      <c r="AU290" s="20" t="s">
        <v>82</v>
      </c>
    </row>
    <row r="291" s="14" customFormat="1">
      <c r="A291" s="14"/>
      <c r="B291" s="232"/>
      <c r="C291" s="233"/>
      <c r="D291" s="223" t="s">
        <v>159</v>
      </c>
      <c r="E291" s="234" t="s">
        <v>19</v>
      </c>
      <c r="F291" s="235" t="s">
        <v>479</v>
      </c>
      <c r="G291" s="233"/>
      <c r="H291" s="236">
        <v>490.30000000000001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2" t="s">
        <v>159</v>
      </c>
      <c r="AU291" s="242" t="s">
        <v>82</v>
      </c>
      <c r="AV291" s="14" t="s">
        <v>82</v>
      </c>
      <c r="AW291" s="14" t="s">
        <v>34</v>
      </c>
      <c r="AX291" s="14" t="s">
        <v>80</v>
      </c>
      <c r="AY291" s="242" t="s">
        <v>152</v>
      </c>
    </row>
    <row r="292" s="2" customFormat="1" ht="24.15" customHeight="1">
      <c r="A292" s="41"/>
      <c r="B292" s="42"/>
      <c r="C292" s="259" t="s">
        <v>480</v>
      </c>
      <c r="D292" s="259" t="s">
        <v>289</v>
      </c>
      <c r="E292" s="260" t="s">
        <v>481</v>
      </c>
      <c r="F292" s="261" t="s">
        <v>482</v>
      </c>
      <c r="G292" s="262" t="s">
        <v>193</v>
      </c>
      <c r="H292" s="263">
        <v>497.65499999999997</v>
      </c>
      <c r="I292" s="264"/>
      <c r="J292" s="265">
        <f>ROUND(I292*H292,2)</f>
        <v>0</v>
      </c>
      <c r="K292" s="261" t="s">
        <v>177</v>
      </c>
      <c r="L292" s="266"/>
      <c r="M292" s="267" t="s">
        <v>19</v>
      </c>
      <c r="N292" s="268" t="s">
        <v>43</v>
      </c>
      <c r="O292" s="87"/>
      <c r="P292" s="217">
        <f>O292*H292</f>
        <v>0</v>
      </c>
      <c r="Q292" s="217">
        <v>0.00214</v>
      </c>
      <c r="R292" s="217">
        <f>Q292*H292</f>
        <v>1.0649816999999999</v>
      </c>
      <c r="S292" s="217">
        <v>0</v>
      </c>
      <c r="T292" s="21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9" t="s">
        <v>203</v>
      </c>
      <c r="AT292" s="219" t="s">
        <v>289</v>
      </c>
      <c r="AU292" s="219" t="s">
        <v>82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80</v>
      </c>
      <c r="BK292" s="220">
        <f>ROUND(I292*H292,2)</f>
        <v>0</v>
      </c>
      <c r="BL292" s="20" t="s">
        <v>157</v>
      </c>
      <c r="BM292" s="219" t="s">
        <v>483</v>
      </c>
    </row>
    <row r="293" s="14" customFormat="1">
      <c r="A293" s="14"/>
      <c r="B293" s="232"/>
      <c r="C293" s="233"/>
      <c r="D293" s="223" t="s">
        <v>159</v>
      </c>
      <c r="E293" s="234" t="s">
        <v>19</v>
      </c>
      <c r="F293" s="235" t="s">
        <v>484</v>
      </c>
      <c r="G293" s="233"/>
      <c r="H293" s="236">
        <v>497.65499999999997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2" t="s">
        <v>159</v>
      </c>
      <c r="AU293" s="242" t="s">
        <v>82</v>
      </c>
      <c r="AV293" s="14" t="s">
        <v>82</v>
      </c>
      <c r="AW293" s="14" t="s">
        <v>34</v>
      </c>
      <c r="AX293" s="14" t="s">
        <v>80</v>
      </c>
      <c r="AY293" s="242" t="s">
        <v>152</v>
      </c>
    </row>
    <row r="294" s="2" customFormat="1" ht="24.15" customHeight="1">
      <c r="A294" s="41"/>
      <c r="B294" s="42"/>
      <c r="C294" s="208" t="s">
        <v>485</v>
      </c>
      <c r="D294" s="208" t="s">
        <v>154</v>
      </c>
      <c r="E294" s="209" t="s">
        <v>486</v>
      </c>
      <c r="F294" s="210" t="s">
        <v>487</v>
      </c>
      <c r="G294" s="211" t="s">
        <v>193</v>
      </c>
      <c r="H294" s="212">
        <v>2.7000000000000002</v>
      </c>
      <c r="I294" s="213"/>
      <c r="J294" s="214">
        <f>ROUND(I294*H294,2)</f>
        <v>0</v>
      </c>
      <c r="K294" s="210" t="s">
        <v>171</v>
      </c>
      <c r="L294" s="47"/>
      <c r="M294" s="215" t="s">
        <v>19</v>
      </c>
      <c r="N294" s="216" t="s">
        <v>43</v>
      </c>
      <c r="O294" s="87"/>
      <c r="P294" s="217">
        <f>O294*H294</f>
        <v>0</v>
      </c>
      <c r="Q294" s="217">
        <v>0</v>
      </c>
      <c r="R294" s="217">
        <f>Q294*H294</f>
        <v>0</v>
      </c>
      <c r="S294" s="217">
        <v>0.0025000000000000001</v>
      </c>
      <c r="T294" s="218">
        <f>S294*H294</f>
        <v>0.0067500000000000008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157</v>
      </c>
      <c r="AT294" s="219" t="s">
        <v>154</v>
      </c>
      <c r="AU294" s="219" t="s">
        <v>82</v>
      </c>
      <c r="AY294" s="20" t="s">
        <v>152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80</v>
      </c>
      <c r="BK294" s="220">
        <f>ROUND(I294*H294,2)</f>
        <v>0</v>
      </c>
      <c r="BL294" s="20" t="s">
        <v>157</v>
      </c>
      <c r="BM294" s="219" t="s">
        <v>488</v>
      </c>
    </row>
    <row r="295" s="2" customFormat="1">
      <c r="A295" s="41"/>
      <c r="B295" s="42"/>
      <c r="C295" s="43"/>
      <c r="D295" s="254" t="s">
        <v>173</v>
      </c>
      <c r="E295" s="43"/>
      <c r="F295" s="255" t="s">
        <v>489</v>
      </c>
      <c r="G295" s="43"/>
      <c r="H295" s="43"/>
      <c r="I295" s="256"/>
      <c r="J295" s="43"/>
      <c r="K295" s="43"/>
      <c r="L295" s="47"/>
      <c r="M295" s="257"/>
      <c r="N295" s="258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173</v>
      </c>
      <c r="AU295" s="20" t="s">
        <v>82</v>
      </c>
    </row>
    <row r="296" s="2" customFormat="1" ht="44.25" customHeight="1">
      <c r="A296" s="41"/>
      <c r="B296" s="42"/>
      <c r="C296" s="208" t="s">
        <v>490</v>
      </c>
      <c r="D296" s="208" t="s">
        <v>154</v>
      </c>
      <c r="E296" s="209" t="s">
        <v>491</v>
      </c>
      <c r="F296" s="210" t="s">
        <v>492</v>
      </c>
      <c r="G296" s="211" t="s">
        <v>393</v>
      </c>
      <c r="H296" s="212">
        <v>96</v>
      </c>
      <c r="I296" s="213"/>
      <c r="J296" s="214">
        <f>ROUND(I296*H296,2)</f>
        <v>0</v>
      </c>
      <c r="K296" s="210" t="s">
        <v>177</v>
      </c>
      <c r="L296" s="47"/>
      <c r="M296" s="215" t="s">
        <v>19</v>
      </c>
      <c r="N296" s="216" t="s">
        <v>43</v>
      </c>
      <c r="O296" s="87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9" t="s">
        <v>157</v>
      </c>
      <c r="AT296" s="219" t="s">
        <v>154</v>
      </c>
      <c r="AU296" s="219" t="s">
        <v>82</v>
      </c>
      <c r="AY296" s="20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80</v>
      </c>
      <c r="BK296" s="220">
        <f>ROUND(I296*H296,2)</f>
        <v>0</v>
      </c>
      <c r="BL296" s="20" t="s">
        <v>157</v>
      </c>
      <c r="BM296" s="219" t="s">
        <v>493</v>
      </c>
    </row>
    <row r="297" s="2" customFormat="1">
      <c r="A297" s="41"/>
      <c r="B297" s="42"/>
      <c r="C297" s="43"/>
      <c r="D297" s="254" t="s">
        <v>173</v>
      </c>
      <c r="E297" s="43"/>
      <c r="F297" s="255" t="s">
        <v>494</v>
      </c>
      <c r="G297" s="43"/>
      <c r="H297" s="43"/>
      <c r="I297" s="256"/>
      <c r="J297" s="43"/>
      <c r="K297" s="43"/>
      <c r="L297" s="47"/>
      <c r="M297" s="257"/>
      <c r="N297" s="258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173</v>
      </c>
      <c r="AU297" s="20" t="s">
        <v>82</v>
      </c>
    </row>
    <row r="298" s="2" customFormat="1" ht="16.5" customHeight="1">
      <c r="A298" s="41"/>
      <c r="B298" s="42"/>
      <c r="C298" s="259" t="s">
        <v>495</v>
      </c>
      <c r="D298" s="259" t="s">
        <v>289</v>
      </c>
      <c r="E298" s="260" t="s">
        <v>496</v>
      </c>
      <c r="F298" s="261" t="s">
        <v>497</v>
      </c>
      <c r="G298" s="262" t="s">
        <v>393</v>
      </c>
      <c r="H298" s="263">
        <v>95</v>
      </c>
      <c r="I298" s="264"/>
      <c r="J298" s="265">
        <f>ROUND(I298*H298,2)</f>
        <v>0</v>
      </c>
      <c r="K298" s="261" t="s">
        <v>177</v>
      </c>
      <c r="L298" s="266"/>
      <c r="M298" s="267" t="s">
        <v>19</v>
      </c>
      <c r="N298" s="268" t="s">
        <v>43</v>
      </c>
      <c r="O298" s="87"/>
      <c r="P298" s="217">
        <f>O298*H298</f>
        <v>0</v>
      </c>
      <c r="Q298" s="217">
        <v>0.00038999999999999999</v>
      </c>
      <c r="R298" s="217">
        <f>Q298*H298</f>
        <v>0.03705</v>
      </c>
      <c r="S298" s="217">
        <v>0</v>
      </c>
      <c r="T298" s="21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9" t="s">
        <v>203</v>
      </c>
      <c r="AT298" s="219" t="s">
        <v>289</v>
      </c>
      <c r="AU298" s="219" t="s">
        <v>82</v>
      </c>
      <c r="AY298" s="20" t="s">
        <v>152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80</v>
      </c>
      <c r="BK298" s="220">
        <f>ROUND(I298*H298,2)</f>
        <v>0</v>
      </c>
      <c r="BL298" s="20" t="s">
        <v>157</v>
      </c>
      <c r="BM298" s="219" t="s">
        <v>498</v>
      </c>
    </row>
    <row r="299" s="2" customFormat="1" ht="16.5" customHeight="1">
      <c r="A299" s="41"/>
      <c r="B299" s="42"/>
      <c r="C299" s="259" t="s">
        <v>499</v>
      </c>
      <c r="D299" s="259" t="s">
        <v>289</v>
      </c>
      <c r="E299" s="260" t="s">
        <v>500</v>
      </c>
      <c r="F299" s="261" t="s">
        <v>501</v>
      </c>
      <c r="G299" s="262" t="s">
        <v>393</v>
      </c>
      <c r="H299" s="263">
        <v>1</v>
      </c>
      <c r="I299" s="264"/>
      <c r="J299" s="265">
        <f>ROUND(I299*H299,2)</f>
        <v>0</v>
      </c>
      <c r="K299" s="261" t="s">
        <v>19</v>
      </c>
      <c r="L299" s="266"/>
      <c r="M299" s="267" t="s">
        <v>19</v>
      </c>
      <c r="N299" s="268" t="s">
        <v>43</v>
      </c>
      <c r="O299" s="87"/>
      <c r="P299" s="217">
        <f>O299*H299</f>
        <v>0</v>
      </c>
      <c r="Q299" s="217">
        <v>0.00042999999999999999</v>
      </c>
      <c r="R299" s="217">
        <f>Q299*H299</f>
        <v>0.00042999999999999999</v>
      </c>
      <c r="S299" s="217">
        <v>0</v>
      </c>
      <c r="T299" s="21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9" t="s">
        <v>203</v>
      </c>
      <c r="AT299" s="219" t="s">
        <v>289</v>
      </c>
      <c r="AU299" s="219" t="s">
        <v>82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80</v>
      </c>
      <c r="BK299" s="220">
        <f>ROUND(I299*H299,2)</f>
        <v>0</v>
      </c>
      <c r="BL299" s="20" t="s">
        <v>157</v>
      </c>
      <c r="BM299" s="219" t="s">
        <v>502</v>
      </c>
    </row>
    <row r="300" s="2" customFormat="1" ht="16.5" customHeight="1">
      <c r="A300" s="41"/>
      <c r="B300" s="42"/>
      <c r="C300" s="259" t="s">
        <v>503</v>
      </c>
      <c r="D300" s="259" t="s">
        <v>289</v>
      </c>
      <c r="E300" s="260" t="s">
        <v>504</v>
      </c>
      <c r="F300" s="261" t="s">
        <v>505</v>
      </c>
      <c r="G300" s="262" t="s">
        <v>393</v>
      </c>
      <c r="H300" s="263">
        <v>21</v>
      </c>
      <c r="I300" s="264"/>
      <c r="J300" s="265">
        <f>ROUND(I300*H300,2)</f>
        <v>0</v>
      </c>
      <c r="K300" s="261" t="s">
        <v>177</v>
      </c>
      <c r="L300" s="266"/>
      <c r="M300" s="267" t="s">
        <v>19</v>
      </c>
      <c r="N300" s="268" t="s">
        <v>43</v>
      </c>
      <c r="O300" s="87"/>
      <c r="P300" s="217">
        <f>O300*H300</f>
        <v>0</v>
      </c>
      <c r="Q300" s="217">
        <v>0.00048000000000000001</v>
      </c>
      <c r="R300" s="217">
        <f>Q300*H300</f>
        <v>0.01008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203</v>
      </c>
      <c r="AT300" s="219" t="s">
        <v>289</v>
      </c>
      <c r="AU300" s="219" t="s">
        <v>82</v>
      </c>
      <c r="AY300" s="20" t="s">
        <v>152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80</v>
      </c>
      <c r="BK300" s="220">
        <f>ROUND(I300*H300,2)</f>
        <v>0</v>
      </c>
      <c r="BL300" s="20" t="s">
        <v>157</v>
      </c>
      <c r="BM300" s="219" t="s">
        <v>506</v>
      </c>
    </row>
    <row r="301" s="2" customFormat="1" ht="16.5" customHeight="1">
      <c r="A301" s="41"/>
      <c r="B301" s="42"/>
      <c r="C301" s="259" t="s">
        <v>507</v>
      </c>
      <c r="D301" s="259" t="s">
        <v>289</v>
      </c>
      <c r="E301" s="260" t="s">
        <v>508</v>
      </c>
      <c r="F301" s="261" t="s">
        <v>509</v>
      </c>
      <c r="G301" s="262" t="s">
        <v>393</v>
      </c>
      <c r="H301" s="263">
        <v>21</v>
      </c>
      <c r="I301" s="264"/>
      <c r="J301" s="265">
        <f>ROUND(I301*H301,2)</f>
        <v>0</v>
      </c>
      <c r="K301" s="261" t="s">
        <v>19</v>
      </c>
      <c r="L301" s="266"/>
      <c r="M301" s="267" t="s">
        <v>19</v>
      </c>
      <c r="N301" s="268" t="s">
        <v>43</v>
      </c>
      <c r="O301" s="87"/>
      <c r="P301" s="217">
        <f>O301*H301</f>
        <v>0</v>
      </c>
      <c r="Q301" s="217">
        <v>0.00139</v>
      </c>
      <c r="R301" s="217">
        <f>Q301*H301</f>
        <v>0.029190000000000001</v>
      </c>
      <c r="S301" s="217">
        <v>0</v>
      </c>
      <c r="T301" s="21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9" t="s">
        <v>203</v>
      </c>
      <c r="AT301" s="219" t="s">
        <v>289</v>
      </c>
      <c r="AU301" s="219" t="s">
        <v>82</v>
      </c>
      <c r="AY301" s="20" t="s">
        <v>152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80</v>
      </c>
      <c r="BK301" s="220">
        <f>ROUND(I301*H301,2)</f>
        <v>0</v>
      </c>
      <c r="BL301" s="20" t="s">
        <v>157</v>
      </c>
      <c r="BM301" s="219" t="s">
        <v>510</v>
      </c>
    </row>
    <row r="302" s="2" customFormat="1" ht="37.8" customHeight="1">
      <c r="A302" s="41"/>
      <c r="B302" s="42"/>
      <c r="C302" s="208" t="s">
        <v>511</v>
      </c>
      <c r="D302" s="208" t="s">
        <v>154</v>
      </c>
      <c r="E302" s="209" t="s">
        <v>512</v>
      </c>
      <c r="F302" s="210" t="s">
        <v>513</v>
      </c>
      <c r="G302" s="211" t="s">
        <v>393</v>
      </c>
      <c r="H302" s="212">
        <v>2</v>
      </c>
      <c r="I302" s="213"/>
      <c r="J302" s="214">
        <f>ROUND(I302*H302,2)</f>
        <v>0</v>
      </c>
      <c r="K302" s="210" t="s">
        <v>171</v>
      </c>
      <c r="L302" s="47"/>
      <c r="M302" s="215" t="s">
        <v>19</v>
      </c>
      <c r="N302" s="216" t="s">
        <v>43</v>
      </c>
      <c r="O302" s="87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157</v>
      </c>
      <c r="AT302" s="219" t="s">
        <v>154</v>
      </c>
      <c r="AU302" s="219" t="s">
        <v>82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80</v>
      </c>
      <c r="BK302" s="220">
        <f>ROUND(I302*H302,2)</f>
        <v>0</v>
      </c>
      <c r="BL302" s="20" t="s">
        <v>157</v>
      </c>
      <c r="BM302" s="219" t="s">
        <v>514</v>
      </c>
    </row>
    <row r="303" s="2" customFormat="1">
      <c r="A303" s="41"/>
      <c r="B303" s="42"/>
      <c r="C303" s="43"/>
      <c r="D303" s="254" t="s">
        <v>173</v>
      </c>
      <c r="E303" s="43"/>
      <c r="F303" s="255" t="s">
        <v>515</v>
      </c>
      <c r="G303" s="43"/>
      <c r="H303" s="43"/>
      <c r="I303" s="256"/>
      <c r="J303" s="43"/>
      <c r="K303" s="43"/>
      <c r="L303" s="47"/>
      <c r="M303" s="257"/>
      <c r="N303" s="258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173</v>
      </c>
      <c r="AU303" s="20" t="s">
        <v>82</v>
      </c>
    </row>
    <row r="304" s="2" customFormat="1" ht="16.5" customHeight="1">
      <c r="A304" s="41"/>
      <c r="B304" s="42"/>
      <c r="C304" s="259" t="s">
        <v>516</v>
      </c>
      <c r="D304" s="259" t="s">
        <v>289</v>
      </c>
      <c r="E304" s="260" t="s">
        <v>517</v>
      </c>
      <c r="F304" s="261" t="s">
        <v>518</v>
      </c>
      <c r="G304" s="262" t="s">
        <v>393</v>
      </c>
      <c r="H304" s="263">
        <v>2</v>
      </c>
      <c r="I304" s="264"/>
      <c r="J304" s="265">
        <f>ROUND(I304*H304,2)</f>
        <v>0</v>
      </c>
      <c r="K304" s="261" t="s">
        <v>171</v>
      </c>
      <c r="L304" s="266"/>
      <c r="M304" s="267" t="s">
        <v>19</v>
      </c>
      <c r="N304" s="268" t="s">
        <v>43</v>
      </c>
      <c r="O304" s="87"/>
      <c r="P304" s="217">
        <f>O304*H304</f>
        <v>0</v>
      </c>
      <c r="Q304" s="217">
        <v>0.00072000000000000005</v>
      </c>
      <c r="R304" s="217">
        <f>Q304*H304</f>
        <v>0.0014400000000000001</v>
      </c>
      <c r="S304" s="217">
        <v>0</v>
      </c>
      <c r="T304" s="21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9" t="s">
        <v>203</v>
      </c>
      <c r="AT304" s="219" t="s">
        <v>289</v>
      </c>
      <c r="AU304" s="219" t="s">
        <v>82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80</v>
      </c>
      <c r="BK304" s="220">
        <f>ROUND(I304*H304,2)</f>
        <v>0</v>
      </c>
      <c r="BL304" s="20" t="s">
        <v>157</v>
      </c>
      <c r="BM304" s="219" t="s">
        <v>519</v>
      </c>
    </row>
    <row r="305" s="2" customFormat="1" ht="37.8" customHeight="1">
      <c r="A305" s="41"/>
      <c r="B305" s="42"/>
      <c r="C305" s="208" t="s">
        <v>520</v>
      </c>
      <c r="D305" s="208" t="s">
        <v>154</v>
      </c>
      <c r="E305" s="209" t="s">
        <v>521</v>
      </c>
      <c r="F305" s="210" t="s">
        <v>513</v>
      </c>
      <c r="G305" s="211" t="s">
        <v>393</v>
      </c>
      <c r="H305" s="212">
        <v>2</v>
      </c>
      <c r="I305" s="213"/>
      <c r="J305" s="214">
        <f>ROUND(I305*H305,2)</f>
        <v>0</v>
      </c>
      <c r="K305" s="210" t="s">
        <v>19</v>
      </c>
      <c r="L305" s="47"/>
      <c r="M305" s="215" t="s">
        <v>19</v>
      </c>
      <c r="N305" s="216" t="s">
        <v>43</v>
      </c>
      <c r="O305" s="87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157</v>
      </c>
      <c r="AT305" s="219" t="s">
        <v>154</v>
      </c>
      <c r="AU305" s="219" t="s">
        <v>82</v>
      </c>
      <c r="AY305" s="20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80</v>
      </c>
      <c r="BK305" s="220">
        <f>ROUND(I305*H305,2)</f>
        <v>0</v>
      </c>
      <c r="BL305" s="20" t="s">
        <v>157</v>
      </c>
      <c r="BM305" s="219" t="s">
        <v>522</v>
      </c>
    </row>
    <row r="306" s="2" customFormat="1" ht="16.5" customHeight="1">
      <c r="A306" s="41"/>
      <c r="B306" s="42"/>
      <c r="C306" s="259" t="s">
        <v>523</v>
      </c>
      <c r="D306" s="259" t="s">
        <v>289</v>
      </c>
      <c r="E306" s="260" t="s">
        <v>524</v>
      </c>
      <c r="F306" s="261" t="s">
        <v>518</v>
      </c>
      <c r="G306" s="262" t="s">
        <v>393</v>
      </c>
      <c r="H306" s="263">
        <v>2</v>
      </c>
      <c r="I306" s="264"/>
      <c r="J306" s="265">
        <f>ROUND(I306*H306,2)</f>
        <v>0</v>
      </c>
      <c r="K306" s="261" t="s">
        <v>19</v>
      </c>
      <c r="L306" s="266"/>
      <c r="M306" s="267" t="s">
        <v>19</v>
      </c>
      <c r="N306" s="268" t="s">
        <v>43</v>
      </c>
      <c r="O306" s="87"/>
      <c r="P306" s="217">
        <f>O306*H306</f>
        <v>0</v>
      </c>
      <c r="Q306" s="217">
        <v>0.00072000000000000005</v>
      </c>
      <c r="R306" s="217">
        <f>Q306*H306</f>
        <v>0.0014400000000000001</v>
      </c>
      <c r="S306" s="217">
        <v>0</v>
      </c>
      <c r="T306" s="21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9" t="s">
        <v>203</v>
      </c>
      <c r="AT306" s="219" t="s">
        <v>289</v>
      </c>
      <c r="AU306" s="219" t="s">
        <v>82</v>
      </c>
      <c r="AY306" s="20" t="s">
        <v>152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80</v>
      </c>
      <c r="BK306" s="220">
        <f>ROUND(I306*H306,2)</f>
        <v>0</v>
      </c>
      <c r="BL306" s="20" t="s">
        <v>157</v>
      </c>
      <c r="BM306" s="219" t="s">
        <v>525</v>
      </c>
    </row>
    <row r="307" s="2" customFormat="1" ht="37.8" customHeight="1">
      <c r="A307" s="41"/>
      <c r="B307" s="42"/>
      <c r="C307" s="208" t="s">
        <v>526</v>
      </c>
      <c r="D307" s="208" t="s">
        <v>154</v>
      </c>
      <c r="E307" s="209" t="s">
        <v>527</v>
      </c>
      <c r="F307" s="210" t="s">
        <v>528</v>
      </c>
      <c r="G307" s="211" t="s">
        <v>393</v>
      </c>
      <c r="H307" s="212">
        <v>1</v>
      </c>
      <c r="I307" s="213"/>
      <c r="J307" s="214">
        <f>ROUND(I307*H307,2)</f>
        <v>0</v>
      </c>
      <c r="K307" s="210" t="s">
        <v>171</v>
      </c>
      <c r="L307" s="47"/>
      <c r="M307" s="215" t="s">
        <v>19</v>
      </c>
      <c r="N307" s="216" t="s">
        <v>43</v>
      </c>
      <c r="O307" s="87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9" t="s">
        <v>157</v>
      </c>
      <c r="AT307" s="219" t="s">
        <v>154</v>
      </c>
      <c r="AU307" s="219" t="s">
        <v>82</v>
      </c>
      <c r="AY307" s="20" t="s">
        <v>152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80</v>
      </c>
      <c r="BK307" s="220">
        <f>ROUND(I307*H307,2)</f>
        <v>0</v>
      </c>
      <c r="BL307" s="20" t="s">
        <v>157</v>
      </c>
      <c r="BM307" s="219" t="s">
        <v>529</v>
      </c>
    </row>
    <row r="308" s="2" customFormat="1">
      <c r="A308" s="41"/>
      <c r="B308" s="42"/>
      <c r="C308" s="43"/>
      <c r="D308" s="254" t="s">
        <v>173</v>
      </c>
      <c r="E308" s="43"/>
      <c r="F308" s="255" t="s">
        <v>530</v>
      </c>
      <c r="G308" s="43"/>
      <c r="H308" s="43"/>
      <c r="I308" s="256"/>
      <c r="J308" s="43"/>
      <c r="K308" s="43"/>
      <c r="L308" s="47"/>
      <c r="M308" s="257"/>
      <c r="N308" s="258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173</v>
      </c>
      <c r="AU308" s="20" t="s">
        <v>82</v>
      </c>
    </row>
    <row r="309" s="2" customFormat="1" ht="16.5" customHeight="1">
      <c r="A309" s="41"/>
      <c r="B309" s="42"/>
      <c r="C309" s="259" t="s">
        <v>531</v>
      </c>
      <c r="D309" s="259" t="s">
        <v>289</v>
      </c>
      <c r="E309" s="260" t="s">
        <v>532</v>
      </c>
      <c r="F309" s="261" t="s">
        <v>533</v>
      </c>
      <c r="G309" s="262" t="s">
        <v>393</v>
      </c>
      <c r="H309" s="263">
        <v>1</v>
      </c>
      <c r="I309" s="264"/>
      <c r="J309" s="265">
        <f>ROUND(I309*H309,2)</f>
        <v>0</v>
      </c>
      <c r="K309" s="261" t="s">
        <v>171</v>
      </c>
      <c r="L309" s="266"/>
      <c r="M309" s="267" t="s">
        <v>19</v>
      </c>
      <c r="N309" s="268" t="s">
        <v>43</v>
      </c>
      <c r="O309" s="87"/>
      <c r="P309" s="217">
        <f>O309*H309</f>
        <v>0</v>
      </c>
      <c r="Q309" s="217">
        <v>0.00084000000000000003</v>
      </c>
      <c r="R309" s="217">
        <f>Q309*H309</f>
        <v>0.00084000000000000003</v>
      </c>
      <c r="S309" s="217">
        <v>0</v>
      </c>
      <c r="T309" s="21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9" t="s">
        <v>203</v>
      </c>
      <c r="AT309" s="219" t="s">
        <v>289</v>
      </c>
      <c r="AU309" s="219" t="s">
        <v>82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80</v>
      </c>
      <c r="BK309" s="220">
        <f>ROUND(I309*H309,2)</f>
        <v>0</v>
      </c>
      <c r="BL309" s="20" t="s">
        <v>157</v>
      </c>
      <c r="BM309" s="219" t="s">
        <v>534</v>
      </c>
    </row>
    <row r="310" s="2" customFormat="1" ht="37.8" customHeight="1">
      <c r="A310" s="41"/>
      <c r="B310" s="42"/>
      <c r="C310" s="208" t="s">
        <v>535</v>
      </c>
      <c r="D310" s="208" t="s">
        <v>154</v>
      </c>
      <c r="E310" s="209" t="s">
        <v>536</v>
      </c>
      <c r="F310" s="210" t="s">
        <v>537</v>
      </c>
      <c r="G310" s="211" t="s">
        <v>393</v>
      </c>
      <c r="H310" s="212">
        <v>6</v>
      </c>
      <c r="I310" s="213"/>
      <c r="J310" s="214">
        <f>ROUND(I310*H310,2)</f>
        <v>0</v>
      </c>
      <c r="K310" s="210" t="s">
        <v>171</v>
      </c>
      <c r="L310" s="47"/>
      <c r="M310" s="215" t="s">
        <v>19</v>
      </c>
      <c r="N310" s="216" t="s">
        <v>43</v>
      </c>
      <c r="O310" s="87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157</v>
      </c>
      <c r="AT310" s="219" t="s">
        <v>154</v>
      </c>
      <c r="AU310" s="219" t="s">
        <v>82</v>
      </c>
      <c r="AY310" s="20" t="s">
        <v>152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80</v>
      </c>
      <c r="BK310" s="220">
        <f>ROUND(I310*H310,2)</f>
        <v>0</v>
      </c>
      <c r="BL310" s="20" t="s">
        <v>157</v>
      </c>
      <c r="BM310" s="219" t="s">
        <v>538</v>
      </c>
    </row>
    <row r="311" s="2" customFormat="1">
      <c r="A311" s="41"/>
      <c r="B311" s="42"/>
      <c r="C311" s="43"/>
      <c r="D311" s="254" t="s">
        <v>173</v>
      </c>
      <c r="E311" s="43"/>
      <c r="F311" s="255" t="s">
        <v>539</v>
      </c>
      <c r="G311" s="43"/>
      <c r="H311" s="43"/>
      <c r="I311" s="256"/>
      <c r="J311" s="43"/>
      <c r="K311" s="43"/>
      <c r="L311" s="47"/>
      <c r="M311" s="257"/>
      <c r="N311" s="258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173</v>
      </c>
      <c r="AU311" s="20" t="s">
        <v>82</v>
      </c>
    </row>
    <row r="312" s="2" customFormat="1" ht="24.15" customHeight="1">
      <c r="A312" s="41"/>
      <c r="B312" s="42"/>
      <c r="C312" s="259" t="s">
        <v>540</v>
      </c>
      <c r="D312" s="259" t="s">
        <v>289</v>
      </c>
      <c r="E312" s="260" t="s">
        <v>541</v>
      </c>
      <c r="F312" s="261" t="s">
        <v>542</v>
      </c>
      <c r="G312" s="262" t="s">
        <v>393</v>
      </c>
      <c r="H312" s="263">
        <v>6</v>
      </c>
      <c r="I312" s="264"/>
      <c r="J312" s="265">
        <f>ROUND(I312*H312,2)</f>
        <v>0</v>
      </c>
      <c r="K312" s="261" t="s">
        <v>171</v>
      </c>
      <c r="L312" s="266"/>
      <c r="M312" s="267" t="s">
        <v>19</v>
      </c>
      <c r="N312" s="268" t="s">
        <v>43</v>
      </c>
      <c r="O312" s="87"/>
      <c r="P312" s="217">
        <f>O312*H312</f>
        <v>0</v>
      </c>
      <c r="Q312" s="217">
        <v>0.0014499999999999999</v>
      </c>
      <c r="R312" s="217">
        <f>Q312*H312</f>
        <v>0.0086999999999999994</v>
      </c>
      <c r="S312" s="217">
        <v>0</v>
      </c>
      <c r="T312" s="21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9" t="s">
        <v>203</v>
      </c>
      <c r="AT312" s="219" t="s">
        <v>289</v>
      </c>
      <c r="AU312" s="219" t="s">
        <v>82</v>
      </c>
      <c r="AY312" s="20" t="s">
        <v>152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80</v>
      </c>
      <c r="BK312" s="220">
        <f>ROUND(I312*H312,2)</f>
        <v>0</v>
      </c>
      <c r="BL312" s="20" t="s">
        <v>157</v>
      </c>
      <c r="BM312" s="219" t="s">
        <v>543</v>
      </c>
    </row>
    <row r="313" s="2" customFormat="1" ht="37.8" customHeight="1">
      <c r="A313" s="41"/>
      <c r="B313" s="42"/>
      <c r="C313" s="208" t="s">
        <v>544</v>
      </c>
      <c r="D313" s="208" t="s">
        <v>154</v>
      </c>
      <c r="E313" s="209" t="s">
        <v>545</v>
      </c>
      <c r="F313" s="210" t="s">
        <v>546</v>
      </c>
      <c r="G313" s="211" t="s">
        <v>393</v>
      </c>
      <c r="H313" s="212">
        <v>3</v>
      </c>
      <c r="I313" s="213"/>
      <c r="J313" s="214">
        <f>ROUND(I313*H313,2)</f>
        <v>0</v>
      </c>
      <c r="K313" s="210" t="s">
        <v>171</v>
      </c>
      <c r="L313" s="47"/>
      <c r="M313" s="215" t="s">
        <v>19</v>
      </c>
      <c r="N313" s="216" t="s">
        <v>43</v>
      </c>
      <c r="O313" s="87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157</v>
      </c>
      <c r="AT313" s="219" t="s">
        <v>154</v>
      </c>
      <c r="AU313" s="219" t="s">
        <v>82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80</v>
      </c>
      <c r="BK313" s="220">
        <f>ROUND(I313*H313,2)</f>
        <v>0</v>
      </c>
      <c r="BL313" s="20" t="s">
        <v>157</v>
      </c>
      <c r="BM313" s="219" t="s">
        <v>547</v>
      </c>
    </row>
    <row r="314" s="2" customFormat="1">
      <c r="A314" s="41"/>
      <c r="B314" s="42"/>
      <c r="C314" s="43"/>
      <c r="D314" s="254" t="s">
        <v>173</v>
      </c>
      <c r="E314" s="43"/>
      <c r="F314" s="255" t="s">
        <v>548</v>
      </c>
      <c r="G314" s="43"/>
      <c r="H314" s="43"/>
      <c r="I314" s="256"/>
      <c r="J314" s="43"/>
      <c r="K314" s="43"/>
      <c r="L314" s="47"/>
      <c r="M314" s="257"/>
      <c r="N314" s="258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173</v>
      </c>
      <c r="AU314" s="20" t="s">
        <v>82</v>
      </c>
    </row>
    <row r="315" s="2" customFormat="1" ht="24.15" customHeight="1">
      <c r="A315" s="41"/>
      <c r="B315" s="42"/>
      <c r="C315" s="259" t="s">
        <v>549</v>
      </c>
      <c r="D315" s="259" t="s">
        <v>289</v>
      </c>
      <c r="E315" s="260" t="s">
        <v>550</v>
      </c>
      <c r="F315" s="261" t="s">
        <v>551</v>
      </c>
      <c r="G315" s="262" t="s">
        <v>393</v>
      </c>
      <c r="H315" s="263">
        <v>3</v>
      </c>
      <c r="I315" s="264"/>
      <c r="J315" s="265">
        <f>ROUND(I315*H315,2)</f>
        <v>0</v>
      </c>
      <c r="K315" s="261" t="s">
        <v>19</v>
      </c>
      <c r="L315" s="266"/>
      <c r="M315" s="267" t="s">
        <v>19</v>
      </c>
      <c r="N315" s="268" t="s">
        <v>43</v>
      </c>
      <c r="O315" s="87"/>
      <c r="P315" s="217">
        <f>O315*H315</f>
        <v>0</v>
      </c>
      <c r="Q315" s="217">
        <v>0.0011000000000000001</v>
      </c>
      <c r="R315" s="217">
        <f>Q315*H315</f>
        <v>0.0033</v>
      </c>
      <c r="S315" s="217">
        <v>0</v>
      </c>
      <c r="T315" s="21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9" t="s">
        <v>203</v>
      </c>
      <c r="AT315" s="219" t="s">
        <v>289</v>
      </c>
      <c r="AU315" s="219" t="s">
        <v>82</v>
      </c>
      <c r="AY315" s="20" t="s">
        <v>152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80</v>
      </c>
      <c r="BK315" s="220">
        <f>ROUND(I315*H315,2)</f>
        <v>0</v>
      </c>
      <c r="BL315" s="20" t="s">
        <v>157</v>
      </c>
      <c r="BM315" s="219" t="s">
        <v>552</v>
      </c>
    </row>
    <row r="316" s="2" customFormat="1" ht="37.8" customHeight="1">
      <c r="A316" s="41"/>
      <c r="B316" s="42"/>
      <c r="C316" s="208" t="s">
        <v>553</v>
      </c>
      <c r="D316" s="208" t="s">
        <v>154</v>
      </c>
      <c r="E316" s="209" t="s">
        <v>554</v>
      </c>
      <c r="F316" s="210" t="s">
        <v>555</v>
      </c>
      <c r="G316" s="211" t="s">
        <v>393</v>
      </c>
      <c r="H316" s="212">
        <v>1</v>
      </c>
      <c r="I316" s="213"/>
      <c r="J316" s="214">
        <f>ROUND(I316*H316,2)</f>
        <v>0</v>
      </c>
      <c r="K316" s="210" t="s">
        <v>171</v>
      </c>
      <c r="L316" s="47"/>
      <c r="M316" s="215" t="s">
        <v>19</v>
      </c>
      <c r="N316" s="216" t="s">
        <v>43</v>
      </c>
      <c r="O316" s="87"/>
      <c r="P316" s="217">
        <f>O316*H316</f>
        <v>0</v>
      </c>
      <c r="Q316" s="217">
        <v>0.00076999999999999996</v>
      </c>
      <c r="R316" s="217">
        <f>Q316*H316</f>
        <v>0.00076999999999999996</v>
      </c>
      <c r="S316" s="217">
        <v>0</v>
      </c>
      <c r="T316" s="21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9" t="s">
        <v>157</v>
      </c>
      <c r="AT316" s="219" t="s">
        <v>154</v>
      </c>
      <c r="AU316" s="219" t="s">
        <v>82</v>
      </c>
      <c r="AY316" s="20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80</v>
      </c>
      <c r="BK316" s="220">
        <f>ROUND(I316*H316,2)</f>
        <v>0</v>
      </c>
      <c r="BL316" s="20" t="s">
        <v>157</v>
      </c>
      <c r="BM316" s="219" t="s">
        <v>556</v>
      </c>
    </row>
    <row r="317" s="2" customFormat="1">
      <c r="A317" s="41"/>
      <c r="B317" s="42"/>
      <c r="C317" s="43"/>
      <c r="D317" s="254" t="s">
        <v>173</v>
      </c>
      <c r="E317" s="43"/>
      <c r="F317" s="255" t="s">
        <v>557</v>
      </c>
      <c r="G317" s="43"/>
      <c r="H317" s="43"/>
      <c r="I317" s="256"/>
      <c r="J317" s="43"/>
      <c r="K317" s="43"/>
      <c r="L317" s="47"/>
      <c r="M317" s="257"/>
      <c r="N317" s="258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173</v>
      </c>
      <c r="AU317" s="20" t="s">
        <v>82</v>
      </c>
    </row>
    <row r="318" s="2" customFormat="1" ht="24.15" customHeight="1">
      <c r="A318" s="41"/>
      <c r="B318" s="42"/>
      <c r="C318" s="259" t="s">
        <v>558</v>
      </c>
      <c r="D318" s="259" t="s">
        <v>289</v>
      </c>
      <c r="E318" s="260" t="s">
        <v>559</v>
      </c>
      <c r="F318" s="261" t="s">
        <v>560</v>
      </c>
      <c r="G318" s="262" t="s">
        <v>393</v>
      </c>
      <c r="H318" s="263">
        <v>1</v>
      </c>
      <c r="I318" s="264"/>
      <c r="J318" s="265">
        <f>ROUND(I318*H318,2)</f>
        <v>0</v>
      </c>
      <c r="K318" s="261" t="s">
        <v>19</v>
      </c>
      <c r="L318" s="266"/>
      <c r="M318" s="267" t="s">
        <v>19</v>
      </c>
      <c r="N318" s="268" t="s">
        <v>43</v>
      </c>
      <c r="O318" s="87"/>
      <c r="P318" s="217">
        <f>O318*H318</f>
        <v>0</v>
      </c>
      <c r="Q318" s="217">
        <v>0.0041999999999999997</v>
      </c>
      <c r="R318" s="217">
        <f>Q318*H318</f>
        <v>0.0041999999999999997</v>
      </c>
      <c r="S318" s="217">
        <v>0</v>
      </c>
      <c r="T318" s="21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9" t="s">
        <v>203</v>
      </c>
      <c r="AT318" s="219" t="s">
        <v>289</v>
      </c>
      <c r="AU318" s="219" t="s">
        <v>82</v>
      </c>
      <c r="AY318" s="20" t="s">
        <v>152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80</v>
      </c>
      <c r="BK318" s="220">
        <f>ROUND(I318*H318,2)</f>
        <v>0</v>
      </c>
      <c r="BL318" s="20" t="s">
        <v>157</v>
      </c>
      <c r="BM318" s="219" t="s">
        <v>561</v>
      </c>
    </row>
    <row r="319" s="2" customFormat="1" ht="49.05" customHeight="1">
      <c r="A319" s="41"/>
      <c r="B319" s="42"/>
      <c r="C319" s="208" t="s">
        <v>562</v>
      </c>
      <c r="D319" s="208" t="s">
        <v>154</v>
      </c>
      <c r="E319" s="209" t="s">
        <v>563</v>
      </c>
      <c r="F319" s="210" t="s">
        <v>564</v>
      </c>
      <c r="G319" s="211" t="s">
        <v>393</v>
      </c>
      <c r="H319" s="212">
        <v>16</v>
      </c>
      <c r="I319" s="213"/>
      <c r="J319" s="214">
        <f>ROUND(I319*H319,2)</f>
        <v>0</v>
      </c>
      <c r="K319" s="210" t="s">
        <v>177</v>
      </c>
      <c r="L319" s="47"/>
      <c r="M319" s="215" t="s">
        <v>19</v>
      </c>
      <c r="N319" s="216" t="s">
        <v>43</v>
      </c>
      <c r="O319" s="87"/>
      <c r="P319" s="217">
        <f>O319*H319</f>
        <v>0</v>
      </c>
      <c r="Q319" s="217">
        <v>0.0016199999999999999</v>
      </c>
      <c r="R319" s="217">
        <f>Q319*H319</f>
        <v>0.025919999999999999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157</v>
      </c>
      <c r="AT319" s="219" t="s">
        <v>154</v>
      </c>
      <c r="AU319" s="219" t="s">
        <v>82</v>
      </c>
      <c r="AY319" s="20" t="s">
        <v>152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80</v>
      </c>
      <c r="BK319" s="220">
        <f>ROUND(I319*H319,2)</f>
        <v>0</v>
      </c>
      <c r="BL319" s="20" t="s">
        <v>157</v>
      </c>
      <c r="BM319" s="219" t="s">
        <v>565</v>
      </c>
    </row>
    <row r="320" s="2" customFormat="1">
      <c r="A320" s="41"/>
      <c r="B320" s="42"/>
      <c r="C320" s="43"/>
      <c r="D320" s="254" t="s">
        <v>173</v>
      </c>
      <c r="E320" s="43"/>
      <c r="F320" s="255" t="s">
        <v>566</v>
      </c>
      <c r="G320" s="43"/>
      <c r="H320" s="43"/>
      <c r="I320" s="256"/>
      <c r="J320" s="43"/>
      <c r="K320" s="43"/>
      <c r="L320" s="47"/>
      <c r="M320" s="257"/>
      <c r="N320" s="258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173</v>
      </c>
      <c r="AU320" s="20" t="s">
        <v>82</v>
      </c>
    </row>
    <row r="321" s="2" customFormat="1" ht="24.15" customHeight="1">
      <c r="A321" s="41"/>
      <c r="B321" s="42"/>
      <c r="C321" s="259" t="s">
        <v>567</v>
      </c>
      <c r="D321" s="259" t="s">
        <v>289</v>
      </c>
      <c r="E321" s="260" t="s">
        <v>568</v>
      </c>
      <c r="F321" s="261" t="s">
        <v>569</v>
      </c>
      <c r="G321" s="262" t="s">
        <v>393</v>
      </c>
      <c r="H321" s="263">
        <v>16</v>
      </c>
      <c r="I321" s="264"/>
      <c r="J321" s="265">
        <f>ROUND(I321*H321,2)</f>
        <v>0</v>
      </c>
      <c r="K321" s="261" t="s">
        <v>19</v>
      </c>
      <c r="L321" s="266"/>
      <c r="M321" s="267" t="s">
        <v>19</v>
      </c>
      <c r="N321" s="268" t="s">
        <v>43</v>
      </c>
      <c r="O321" s="87"/>
      <c r="P321" s="217">
        <f>O321*H321</f>
        <v>0</v>
      </c>
      <c r="Q321" s="217">
        <v>0.0147</v>
      </c>
      <c r="R321" s="217">
        <f>Q321*H321</f>
        <v>0.23519999999999999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203</v>
      </c>
      <c r="AT321" s="219" t="s">
        <v>289</v>
      </c>
      <c r="AU321" s="219" t="s">
        <v>82</v>
      </c>
      <c r="AY321" s="20" t="s">
        <v>152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80</v>
      </c>
      <c r="BK321" s="220">
        <f>ROUND(I321*H321,2)</f>
        <v>0</v>
      </c>
      <c r="BL321" s="20" t="s">
        <v>157</v>
      </c>
      <c r="BM321" s="219" t="s">
        <v>570</v>
      </c>
    </row>
    <row r="322" s="2" customFormat="1" ht="24.15" customHeight="1">
      <c r="A322" s="41"/>
      <c r="B322" s="42"/>
      <c r="C322" s="259" t="s">
        <v>571</v>
      </c>
      <c r="D322" s="259" t="s">
        <v>289</v>
      </c>
      <c r="E322" s="260" t="s">
        <v>572</v>
      </c>
      <c r="F322" s="261" t="s">
        <v>573</v>
      </c>
      <c r="G322" s="262" t="s">
        <v>393</v>
      </c>
      <c r="H322" s="263">
        <v>16</v>
      </c>
      <c r="I322" s="264"/>
      <c r="J322" s="265">
        <f>ROUND(I322*H322,2)</f>
        <v>0</v>
      </c>
      <c r="K322" s="261" t="s">
        <v>19</v>
      </c>
      <c r="L322" s="266"/>
      <c r="M322" s="267" t="s">
        <v>19</v>
      </c>
      <c r="N322" s="268" t="s">
        <v>43</v>
      </c>
      <c r="O322" s="87"/>
      <c r="P322" s="217">
        <f>O322*H322</f>
        <v>0</v>
      </c>
      <c r="Q322" s="217">
        <v>0.0065399999999999998</v>
      </c>
      <c r="R322" s="217">
        <f>Q322*H322</f>
        <v>0.10464</v>
      </c>
      <c r="S322" s="217">
        <v>0</v>
      </c>
      <c r="T322" s="21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9" t="s">
        <v>203</v>
      </c>
      <c r="AT322" s="219" t="s">
        <v>289</v>
      </c>
      <c r="AU322" s="219" t="s">
        <v>82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80</v>
      </c>
      <c r="BK322" s="220">
        <f>ROUND(I322*H322,2)</f>
        <v>0</v>
      </c>
      <c r="BL322" s="20" t="s">
        <v>157</v>
      </c>
      <c r="BM322" s="219" t="s">
        <v>574</v>
      </c>
    </row>
    <row r="323" s="2" customFormat="1" ht="24.15" customHeight="1">
      <c r="A323" s="41"/>
      <c r="B323" s="42"/>
      <c r="C323" s="259" t="s">
        <v>575</v>
      </c>
      <c r="D323" s="259" t="s">
        <v>289</v>
      </c>
      <c r="E323" s="260" t="s">
        <v>576</v>
      </c>
      <c r="F323" s="261" t="s">
        <v>577</v>
      </c>
      <c r="G323" s="262" t="s">
        <v>393</v>
      </c>
      <c r="H323" s="263">
        <v>40</v>
      </c>
      <c r="I323" s="264"/>
      <c r="J323" s="265">
        <f>ROUND(I323*H323,2)</f>
        <v>0</v>
      </c>
      <c r="K323" s="261" t="s">
        <v>19</v>
      </c>
      <c r="L323" s="266"/>
      <c r="M323" s="267" t="s">
        <v>19</v>
      </c>
      <c r="N323" s="268" t="s">
        <v>43</v>
      </c>
      <c r="O323" s="87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203</v>
      </c>
      <c r="AT323" s="219" t="s">
        <v>289</v>
      </c>
      <c r="AU323" s="219" t="s">
        <v>82</v>
      </c>
      <c r="AY323" s="20" t="s">
        <v>152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80</v>
      </c>
      <c r="BK323" s="220">
        <f>ROUND(I323*H323,2)</f>
        <v>0</v>
      </c>
      <c r="BL323" s="20" t="s">
        <v>157</v>
      </c>
      <c r="BM323" s="219" t="s">
        <v>578</v>
      </c>
    </row>
    <row r="324" s="2" customFormat="1" ht="24.15" customHeight="1">
      <c r="A324" s="41"/>
      <c r="B324" s="42"/>
      <c r="C324" s="208" t="s">
        <v>579</v>
      </c>
      <c r="D324" s="208" t="s">
        <v>154</v>
      </c>
      <c r="E324" s="209" t="s">
        <v>580</v>
      </c>
      <c r="F324" s="210" t="s">
        <v>581</v>
      </c>
      <c r="G324" s="211" t="s">
        <v>393</v>
      </c>
      <c r="H324" s="212">
        <v>1</v>
      </c>
      <c r="I324" s="213"/>
      <c r="J324" s="214">
        <f>ROUND(I324*H324,2)</f>
        <v>0</v>
      </c>
      <c r="K324" s="210" t="s">
        <v>171</v>
      </c>
      <c r="L324" s="47"/>
      <c r="M324" s="215" t="s">
        <v>19</v>
      </c>
      <c r="N324" s="216" t="s">
        <v>43</v>
      </c>
      <c r="O324" s="87"/>
      <c r="P324" s="217">
        <f>O324*H324</f>
        <v>0</v>
      </c>
      <c r="Q324" s="217">
        <v>0.0013600000000000001</v>
      </c>
      <c r="R324" s="217">
        <f>Q324*H324</f>
        <v>0.0013600000000000001</v>
      </c>
      <c r="S324" s="217">
        <v>0</v>
      </c>
      <c r="T324" s="218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9" t="s">
        <v>157</v>
      </c>
      <c r="AT324" s="219" t="s">
        <v>154</v>
      </c>
      <c r="AU324" s="219" t="s">
        <v>82</v>
      </c>
      <c r="AY324" s="20" t="s">
        <v>152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80</v>
      </c>
      <c r="BK324" s="220">
        <f>ROUND(I324*H324,2)</f>
        <v>0</v>
      </c>
      <c r="BL324" s="20" t="s">
        <v>157</v>
      </c>
      <c r="BM324" s="219" t="s">
        <v>582</v>
      </c>
    </row>
    <row r="325" s="2" customFormat="1">
      <c r="A325" s="41"/>
      <c r="B325" s="42"/>
      <c r="C325" s="43"/>
      <c r="D325" s="254" t="s">
        <v>173</v>
      </c>
      <c r="E325" s="43"/>
      <c r="F325" s="255" t="s">
        <v>583</v>
      </c>
      <c r="G325" s="43"/>
      <c r="H325" s="43"/>
      <c r="I325" s="256"/>
      <c r="J325" s="43"/>
      <c r="K325" s="43"/>
      <c r="L325" s="47"/>
      <c r="M325" s="257"/>
      <c r="N325" s="258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173</v>
      </c>
      <c r="AU325" s="20" t="s">
        <v>82</v>
      </c>
    </row>
    <row r="326" s="2" customFormat="1" ht="24.15" customHeight="1">
      <c r="A326" s="41"/>
      <c r="B326" s="42"/>
      <c r="C326" s="259" t="s">
        <v>584</v>
      </c>
      <c r="D326" s="259" t="s">
        <v>289</v>
      </c>
      <c r="E326" s="260" t="s">
        <v>585</v>
      </c>
      <c r="F326" s="261" t="s">
        <v>586</v>
      </c>
      <c r="G326" s="262" t="s">
        <v>393</v>
      </c>
      <c r="H326" s="263">
        <v>1</v>
      </c>
      <c r="I326" s="264"/>
      <c r="J326" s="265">
        <f>ROUND(I326*H326,2)</f>
        <v>0</v>
      </c>
      <c r="K326" s="261" t="s">
        <v>19</v>
      </c>
      <c r="L326" s="266"/>
      <c r="M326" s="267" t="s">
        <v>19</v>
      </c>
      <c r="N326" s="268" t="s">
        <v>43</v>
      </c>
      <c r="O326" s="87"/>
      <c r="P326" s="217">
        <f>O326*H326</f>
        <v>0</v>
      </c>
      <c r="Q326" s="217">
        <v>0.036400000000000002</v>
      </c>
      <c r="R326" s="217">
        <f>Q326*H326</f>
        <v>0.036400000000000002</v>
      </c>
      <c r="S326" s="217">
        <v>0</v>
      </c>
      <c r="T326" s="21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9" t="s">
        <v>203</v>
      </c>
      <c r="AT326" s="219" t="s">
        <v>289</v>
      </c>
      <c r="AU326" s="219" t="s">
        <v>82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80</v>
      </c>
      <c r="BK326" s="220">
        <f>ROUND(I326*H326,2)</f>
        <v>0</v>
      </c>
      <c r="BL326" s="20" t="s">
        <v>157</v>
      </c>
      <c r="BM326" s="219" t="s">
        <v>587</v>
      </c>
    </row>
    <row r="327" s="2" customFormat="1" ht="24.15" customHeight="1">
      <c r="A327" s="41"/>
      <c r="B327" s="42"/>
      <c r="C327" s="208" t="s">
        <v>588</v>
      </c>
      <c r="D327" s="208" t="s">
        <v>154</v>
      </c>
      <c r="E327" s="209" t="s">
        <v>589</v>
      </c>
      <c r="F327" s="210" t="s">
        <v>590</v>
      </c>
      <c r="G327" s="211" t="s">
        <v>393</v>
      </c>
      <c r="H327" s="212">
        <v>2</v>
      </c>
      <c r="I327" s="213"/>
      <c r="J327" s="214">
        <f>ROUND(I327*H327,2)</f>
        <v>0</v>
      </c>
      <c r="K327" s="210" t="s">
        <v>171</v>
      </c>
      <c r="L327" s="47"/>
      <c r="M327" s="215" t="s">
        <v>19</v>
      </c>
      <c r="N327" s="216" t="s">
        <v>43</v>
      </c>
      <c r="O327" s="87"/>
      <c r="P327" s="217">
        <f>O327*H327</f>
        <v>0</v>
      </c>
      <c r="Q327" s="217">
        <v>0.0013600000000000001</v>
      </c>
      <c r="R327" s="217">
        <f>Q327*H327</f>
        <v>0.0027200000000000002</v>
      </c>
      <c r="S327" s="217">
        <v>0</v>
      </c>
      <c r="T327" s="21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9" t="s">
        <v>157</v>
      </c>
      <c r="AT327" s="219" t="s">
        <v>154</v>
      </c>
      <c r="AU327" s="219" t="s">
        <v>82</v>
      </c>
      <c r="AY327" s="20" t="s">
        <v>152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80</v>
      </c>
      <c r="BK327" s="220">
        <f>ROUND(I327*H327,2)</f>
        <v>0</v>
      </c>
      <c r="BL327" s="20" t="s">
        <v>157</v>
      </c>
      <c r="BM327" s="219" t="s">
        <v>591</v>
      </c>
    </row>
    <row r="328" s="2" customFormat="1">
      <c r="A328" s="41"/>
      <c r="B328" s="42"/>
      <c r="C328" s="43"/>
      <c r="D328" s="254" t="s">
        <v>173</v>
      </c>
      <c r="E328" s="43"/>
      <c r="F328" s="255" t="s">
        <v>592</v>
      </c>
      <c r="G328" s="43"/>
      <c r="H328" s="43"/>
      <c r="I328" s="256"/>
      <c r="J328" s="43"/>
      <c r="K328" s="43"/>
      <c r="L328" s="47"/>
      <c r="M328" s="257"/>
      <c r="N328" s="258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173</v>
      </c>
      <c r="AU328" s="20" t="s">
        <v>82</v>
      </c>
    </row>
    <row r="329" s="2" customFormat="1" ht="24.15" customHeight="1">
      <c r="A329" s="41"/>
      <c r="B329" s="42"/>
      <c r="C329" s="259" t="s">
        <v>593</v>
      </c>
      <c r="D329" s="259" t="s">
        <v>289</v>
      </c>
      <c r="E329" s="260" t="s">
        <v>594</v>
      </c>
      <c r="F329" s="261" t="s">
        <v>595</v>
      </c>
      <c r="G329" s="262" t="s">
        <v>393</v>
      </c>
      <c r="H329" s="263">
        <v>2</v>
      </c>
      <c r="I329" s="264"/>
      <c r="J329" s="265">
        <f>ROUND(I329*H329,2)</f>
        <v>0</v>
      </c>
      <c r="K329" s="261" t="s">
        <v>19</v>
      </c>
      <c r="L329" s="266"/>
      <c r="M329" s="267" t="s">
        <v>19</v>
      </c>
      <c r="N329" s="268" t="s">
        <v>43</v>
      </c>
      <c r="O329" s="87"/>
      <c r="P329" s="217">
        <f>O329*H329</f>
        <v>0</v>
      </c>
      <c r="Q329" s="217">
        <v>0.047</v>
      </c>
      <c r="R329" s="217">
        <f>Q329*H329</f>
        <v>0.094</v>
      </c>
      <c r="S329" s="217">
        <v>0</v>
      </c>
      <c r="T329" s="21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9" t="s">
        <v>203</v>
      </c>
      <c r="AT329" s="219" t="s">
        <v>289</v>
      </c>
      <c r="AU329" s="219" t="s">
        <v>82</v>
      </c>
      <c r="AY329" s="20" t="s">
        <v>152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80</v>
      </c>
      <c r="BK329" s="220">
        <f>ROUND(I329*H329,2)</f>
        <v>0</v>
      </c>
      <c r="BL329" s="20" t="s">
        <v>157</v>
      </c>
      <c r="BM329" s="219" t="s">
        <v>596</v>
      </c>
    </row>
    <row r="330" s="2" customFormat="1" ht="49.05" customHeight="1">
      <c r="A330" s="41"/>
      <c r="B330" s="42"/>
      <c r="C330" s="208" t="s">
        <v>597</v>
      </c>
      <c r="D330" s="208" t="s">
        <v>154</v>
      </c>
      <c r="E330" s="209" t="s">
        <v>598</v>
      </c>
      <c r="F330" s="210" t="s">
        <v>599</v>
      </c>
      <c r="G330" s="211" t="s">
        <v>393</v>
      </c>
      <c r="H330" s="212">
        <v>1</v>
      </c>
      <c r="I330" s="213"/>
      <c r="J330" s="214">
        <f>ROUND(I330*H330,2)</f>
        <v>0</v>
      </c>
      <c r="K330" s="210" t="s">
        <v>171</v>
      </c>
      <c r="L330" s="47"/>
      <c r="M330" s="215" t="s">
        <v>19</v>
      </c>
      <c r="N330" s="216" t="s">
        <v>43</v>
      </c>
      <c r="O330" s="87"/>
      <c r="P330" s="217">
        <f>O330*H330</f>
        <v>0</v>
      </c>
      <c r="Q330" s="217">
        <v>0.00165</v>
      </c>
      <c r="R330" s="217">
        <f>Q330*H330</f>
        <v>0.00165</v>
      </c>
      <c r="S330" s="217">
        <v>0</v>
      </c>
      <c r="T330" s="21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9" t="s">
        <v>157</v>
      </c>
      <c r="AT330" s="219" t="s">
        <v>154</v>
      </c>
      <c r="AU330" s="219" t="s">
        <v>82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80</v>
      </c>
      <c r="BK330" s="220">
        <f>ROUND(I330*H330,2)</f>
        <v>0</v>
      </c>
      <c r="BL330" s="20" t="s">
        <v>157</v>
      </c>
      <c r="BM330" s="219" t="s">
        <v>600</v>
      </c>
    </row>
    <row r="331" s="2" customFormat="1">
      <c r="A331" s="41"/>
      <c r="B331" s="42"/>
      <c r="C331" s="43"/>
      <c r="D331" s="254" t="s">
        <v>173</v>
      </c>
      <c r="E331" s="43"/>
      <c r="F331" s="255" t="s">
        <v>601</v>
      </c>
      <c r="G331" s="43"/>
      <c r="H331" s="43"/>
      <c r="I331" s="256"/>
      <c r="J331" s="43"/>
      <c r="K331" s="43"/>
      <c r="L331" s="47"/>
      <c r="M331" s="257"/>
      <c r="N331" s="258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173</v>
      </c>
      <c r="AU331" s="20" t="s">
        <v>82</v>
      </c>
    </row>
    <row r="332" s="2" customFormat="1" ht="24.15" customHeight="1">
      <c r="A332" s="41"/>
      <c r="B332" s="42"/>
      <c r="C332" s="259" t="s">
        <v>602</v>
      </c>
      <c r="D332" s="259" t="s">
        <v>289</v>
      </c>
      <c r="E332" s="260" t="s">
        <v>603</v>
      </c>
      <c r="F332" s="261" t="s">
        <v>604</v>
      </c>
      <c r="G332" s="262" t="s">
        <v>393</v>
      </c>
      <c r="H332" s="263">
        <v>1</v>
      </c>
      <c r="I332" s="264"/>
      <c r="J332" s="265">
        <f>ROUND(I332*H332,2)</f>
        <v>0</v>
      </c>
      <c r="K332" s="261" t="s">
        <v>19</v>
      </c>
      <c r="L332" s="266"/>
      <c r="M332" s="267" t="s">
        <v>19</v>
      </c>
      <c r="N332" s="268" t="s">
        <v>43</v>
      </c>
      <c r="O332" s="87"/>
      <c r="P332" s="217">
        <f>O332*H332</f>
        <v>0</v>
      </c>
      <c r="Q332" s="217">
        <v>0.018499999999999999</v>
      </c>
      <c r="R332" s="217">
        <f>Q332*H332</f>
        <v>0.018499999999999999</v>
      </c>
      <c r="S332" s="217">
        <v>0</v>
      </c>
      <c r="T332" s="21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9" t="s">
        <v>203</v>
      </c>
      <c r="AT332" s="219" t="s">
        <v>289</v>
      </c>
      <c r="AU332" s="219" t="s">
        <v>82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80</v>
      </c>
      <c r="BK332" s="220">
        <f>ROUND(I332*H332,2)</f>
        <v>0</v>
      </c>
      <c r="BL332" s="20" t="s">
        <v>157</v>
      </c>
      <c r="BM332" s="219" t="s">
        <v>605</v>
      </c>
    </row>
    <row r="333" s="2" customFormat="1" ht="24.15" customHeight="1">
      <c r="A333" s="41"/>
      <c r="B333" s="42"/>
      <c r="C333" s="259" t="s">
        <v>606</v>
      </c>
      <c r="D333" s="259" t="s">
        <v>289</v>
      </c>
      <c r="E333" s="260" t="s">
        <v>607</v>
      </c>
      <c r="F333" s="261" t="s">
        <v>608</v>
      </c>
      <c r="G333" s="262" t="s">
        <v>393</v>
      </c>
      <c r="H333" s="263">
        <v>1</v>
      </c>
      <c r="I333" s="264"/>
      <c r="J333" s="265">
        <f>ROUND(I333*H333,2)</f>
        <v>0</v>
      </c>
      <c r="K333" s="261" t="s">
        <v>19</v>
      </c>
      <c r="L333" s="266"/>
      <c r="M333" s="267" t="s">
        <v>19</v>
      </c>
      <c r="N333" s="268" t="s">
        <v>43</v>
      </c>
      <c r="O333" s="87"/>
      <c r="P333" s="217">
        <f>O333*H333</f>
        <v>0</v>
      </c>
      <c r="Q333" s="217">
        <v>0.0065399999999999998</v>
      </c>
      <c r="R333" s="217">
        <f>Q333*H333</f>
        <v>0.0065399999999999998</v>
      </c>
      <c r="S333" s="217">
        <v>0</v>
      </c>
      <c r="T333" s="21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9" t="s">
        <v>203</v>
      </c>
      <c r="AT333" s="219" t="s">
        <v>289</v>
      </c>
      <c r="AU333" s="219" t="s">
        <v>82</v>
      </c>
      <c r="AY333" s="20" t="s">
        <v>152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80</v>
      </c>
      <c r="BK333" s="220">
        <f>ROUND(I333*H333,2)</f>
        <v>0</v>
      </c>
      <c r="BL333" s="20" t="s">
        <v>157</v>
      </c>
      <c r="BM333" s="219" t="s">
        <v>609</v>
      </c>
    </row>
    <row r="334" s="2" customFormat="1" ht="24.15" customHeight="1">
      <c r="A334" s="41"/>
      <c r="B334" s="42"/>
      <c r="C334" s="259" t="s">
        <v>610</v>
      </c>
      <c r="D334" s="259" t="s">
        <v>289</v>
      </c>
      <c r="E334" s="260" t="s">
        <v>611</v>
      </c>
      <c r="F334" s="261" t="s">
        <v>612</v>
      </c>
      <c r="G334" s="262" t="s">
        <v>393</v>
      </c>
      <c r="H334" s="263">
        <v>2</v>
      </c>
      <c r="I334" s="264"/>
      <c r="J334" s="265">
        <f>ROUND(I334*H334,2)</f>
        <v>0</v>
      </c>
      <c r="K334" s="261" t="s">
        <v>19</v>
      </c>
      <c r="L334" s="266"/>
      <c r="M334" s="267" t="s">
        <v>19</v>
      </c>
      <c r="N334" s="268" t="s">
        <v>43</v>
      </c>
      <c r="O334" s="87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9" t="s">
        <v>203</v>
      </c>
      <c r="AT334" s="219" t="s">
        <v>289</v>
      </c>
      <c r="AU334" s="219" t="s">
        <v>82</v>
      </c>
      <c r="AY334" s="20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80</v>
      </c>
      <c r="BK334" s="220">
        <f>ROUND(I334*H334,2)</f>
        <v>0</v>
      </c>
      <c r="BL334" s="20" t="s">
        <v>157</v>
      </c>
      <c r="BM334" s="219" t="s">
        <v>613</v>
      </c>
    </row>
    <row r="335" s="2" customFormat="1" ht="24.15" customHeight="1">
      <c r="A335" s="41"/>
      <c r="B335" s="42"/>
      <c r="C335" s="259" t="s">
        <v>614</v>
      </c>
      <c r="D335" s="259" t="s">
        <v>289</v>
      </c>
      <c r="E335" s="260" t="s">
        <v>615</v>
      </c>
      <c r="F335" s="261" t="s">
        <v>616</v>
      </c>
      <c r="G335" s="262" t="s">
        <v>393</v>
      </c>
      <c r="H335" s="263">
        <v>4</v>
      </c>
      <c r="I335" s="264"/>
      <c r="J335" s="265">
        <f>ROUND(I335*H335,2)</f>
        <v>0</v>
      </c>
      <c r="K335" s="261" t="s">
        <v>19</v>
      </c>
      <c r="L335" s="266"/>
      <c r="M335" s="267" t="s">
        <v>19</v>
      </c>
      <c r="N335" s="268" t="s">
        <v>43</v>
      </c>
      <c r="O335" s="87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9" t="s">
        <v>203</v>
      </c>
      <c r="AT335" s="219" t="s">
        <v>289</v>
      </c>
      <c r="AU335" s="219" t="s">
        <v>82</v>
      </c>
      <c r="AY335" s="20" t="s">
        <v>152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80</v>
      </c>
      <c r="BK335" s="220">
        <f>ROUND(I335*H335,2)</f>
        <v>0</v>
      </c>
      <c r="BL335" s="20" t="s">
        <v>157</v>
      </c>
      <c r="BM335" s="219" t="s">
        <v>617</v>
      </c>
    </row>
    <row r="336" s="2" customFormat="1" ht="16.5" customHeight="1">
      <c r="A336" s="41"/>
      <c r="B336" s="42"/>
      <c r="C336" s="208" t="s">
        <v>618</v>
      </c>
      <c r="D336" s="208" t="s">
        <v>154</v>
      </c>
      <c r="E336" s="209" t="s">
        <v>619</v>
      </c>
      <c r="F336" s="210" t="s">
        <v>620</v>
      </c>
      <c r="G336" s="211" t="s">
        <v>193</v>
      </c>
      <c r="H336" s="212">
        <v>486.30000000000001</v>
      </c>
      <c r="I336" s="213"/>
      <c r="J336" s="214">
        <f>ROUND(I336*H336,2)</f>
        <v>0</v>
      </c>
      <c r="K336" s="210" t="s">
        <v>19</v>
      </c>
      <c r="L336" s="47"/>
      <c r="M336" s="215" t="s">
        <v>19</v>
      </c>
      <c r="N336" s="216" t="s">
        <v>43</v>
      </c>
      <c r="O336" s="87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9" t="s">
        <v>157</v>
      </c>
      <c r="AT336" s="219" t="s">
        <v>154</v>
      </c>
      <c r="AU336" s="219" t="s">
        <v>82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80</v>
      </c>
      <c r="BK336" s="220">
        <f>ROUND(I336*H336,2)</f>
        <v>0</v>
      </c>
      <c r="BL336" s="20" t="s">
        <v>157</v>
      </c>
      <c r="BM336" s="219" t="s">
        <v>621</v>
      </c>
    </row>
    <row r="337" s="14" customFormat="1">
      <c r="A337" s="14"/>
      <c r="B337" s="232"/>
      <c r="C337" s="233"/>
      <c r="D337" s="223" t="s">
        <v>159</v>
      </c>
      <c r="E337" s="234" t="s">
        <v>19</v>
      </c>
      <c r="F337" s="235" t="s">
        <v>622</v>
      </c>
      <c r="G337" s="233"/>
      <c r="H337" s="236">
        <v>486.30000000000001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2" t="s">
        <v>159</v>
      </c>
      <c r="AU337" s="242" t="s">
        <v>82</v>
      </c>
      <c r="AV337" s="14" t="s">
        <v>82</v>
      </c>
      <c r="AW337" s="14" t="s">
        <v>34</v>
      </c>
      <c r="AX337" s="14" t="s">
        <v>80</v>
      </c>
      <c r="AY337" s="242" t="s">
        <v>152</v>
      </c>
    </row>
    <row r="338" s="2" customFormat="1" ht="24.15" customHeight="1">
      <c r="A338" s="41"/>
      <c r="B338" s="42"/>
      <c r="C338" s="208" t="s">
        <v>623</v>
      </c>
      <c r="D338" s="208" t="s">
        <v>154</v>
      </c>
      <c r="E338" s="209" t="s">
        <v>624</v>
      </c>
      <c r="F338" s="210" t="s">
        <v>625</v>
      </c>
      <c r="G338" s="211" t="s">
        <v>193</v>
      </c>
      <c r="H338" s="212">
        <v>486.30000000000001</v>
      </c>
      <c r="I338" s="213"/>
      <c r="J338" s="214">
        <f>ROUND(I338*H338,2)</f>
        <v>0</v>
      </c>
      <c r="K338" s="210" t="s">
        <v>177</v>
      </c>
      <c r="L338" s="47"/>
      <c r="M338" s="215" t="s">
        <v>19</v>
      </c>
      <c r="N338" s="216" t="s">
        <v>43</v>
      </c>
      <c r="O338" s="87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9" t="s">
        <v>157</v>
      </c>
      <c r="AT338" s="219" t="s">
        <v>154</v>
      </c>
      <c r="AU338" s="219" t="s">
        <v>82</v>
      </c>
      <c r="AY338" s="20" t="s">
        <v>152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80</v>
      </c>
      <c r="BK338" s="220">
        <f>ROUND(I338*H338,2)</f>
        <v>0</v>
      </c>
      <c r="BL338" s="20" t="s">
        <v>157</v>
      </c>
      <c r="BM338" s="219" t="s">
        <v>626</v>
      </c>
    </row>
    <row r="339" s="2" customFormat="1">
      <c r="A339" s="41"/>
      <c r="B339" s="42"/>
      <c r="C339" s="43"/>
      <c r="D339" s="254" t="s">
        <v>173</v>
      </c>
      <c r="E339" s="43"/>
      <c r="F339" s="255" t="s">
        <v>627</v>
      </c>
      <c r="G339" s="43"/>
      <c r="H339" s="43"/>
      <c r="I339" s="256"/>
      <c r="J339" s="43"/>
      <c r="K339" s="43"/>
      <c r="L339" s="47"/>
      <c r="M339" s="257"/>
      <c r="N339" s="258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173</v>
      </c>
      <c r="AU339" s="20" t="s">
        <v>82</v>
      </c>
    </row>
    <row r="340" s="14" customFormat="1">
      <c r="A340" s="14"/>
      <c r="B340" s="232"/>
      <c r="C340" s="233"/>
      <c r="D340" s="223" t="s">
        <v>159</v>
      </c>
      <c r="E340" s="234" t="s">
        <v>19</v>
      </c>
      <c r="F340" s="235" t="s">
        <v>622</v>
      </c>
      <c r="G340" s="233"/>
      <c r="H340" s="236">
        <v>486.30000000000001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159</v>
      </c>
      <c r="AU340" s="242" t="s">
        <v>82</v>
      </c>
      <c r="AV340" s="14" t="s">
        <v>82</v>
      </c>
      <c r="AW340" s="14" t="s">
        <v>34</v>
      </c>
      <c r="AX340" s="14" t="s">
        <v>80</v>
      </c>
      <c r="AY340" s="242" t="s">
        <v>152</v>
      </c>
    </row>
    <row r="341" s="2" customFormat="1" ht="16.5" customHeight="1">
      <c r="A341" s="41"/>
      <c r="B341" s="42"/>
      <c r="C341" s="208" t="s">
        <v>628</v>
      </c>
      <c r="D341" s="208" t="s">
        <v>154</v>
      </c>
      <c r="E341" s="209" t="s">
        <v>629</v>
      </c>
      <c r="F341" s="210" t="s">
        <v>630</v>
      </c>
      <c r="G341" s="211" t="s">
        <v>393</v>
      </c>
      <c r="H341" s="212">
        <v>17</v>
      </c>
      <c r="I341" s="213"/>
      <c r="J341" s="214">
        <f>ROUND(I341*H341,2)</f>
        <v>0</v>
      </c>
      <c r="K341" s="210" t="s">
        <v>19</v>
      </c>
      <c r="L341" s="47"/>
      <c r="M341" s="215" t="s">
        <v>19</v>
      </c>
      <c r="N341" s="216" t="s">
        <v>43</v>
      </c>
      <c r="O341" s="87"/>
      <c r="P341" s="217">
        <f>O341*H341</f>
        <v>0</v>
      </c>
      <c r="Q341" s="217">
        <v>0.12303</v>
      </c>
      <c r="R341" s="217">
        <f>Q341*H341</f>
        <v>2.09151</v>
      </c>
      <c r="S341" s="217">
        <v>0</v>
      </c>
      <c r="T341" s="21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9" t="s">
        <v>157</v>
      </c>
      <c r="AT341" s="219" t="s">
        <v>154</v>
      </c>
      <c r="AU341" s="219" t="s">
        <v>82</v>
      </c>
      <c r="AY341" s="20" t="s">
        <v>152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80</v>
      </c>
      <c r="BK341" s="220">
        <f>ROUND(I341*H341,2)</f>
        <v>0</v>
      </c>
      <c r="BL341" s="20" t="s">
        <v>157</v>
      </c>
      <c r="BM341" s="219" t="s">
        <v>631</v>
      </c>
    </row>
    <row r="342" s="2" customFormat="1" ht="24.15" customHeight="1">
      <c r="A342" s="41"/>
      <c r="B342" s="42"/>
      <c r="C342" s="259" t="s">
        <v>632</v>
      </c>
      <c r="D342" s="259" t="s">
        <v>289</v>
      </c>
      <c r="E342" s="260" t="s">
        <v>633</v>
      </c>
      <c r="F342" s="261" t="s">
        <v>634</v>
      </c>
      <c r="G342" s="262" t="s">
        <v>393</v>
      </c>
      <c r="H342" s="263">
        <v>17</v>
      </c>
      <c r="I342" s="264"/>
      <c r="J342" s="265">
        <f>ROUND(I342*H342,2)</f>
        <v>0</v>
      </c>
      <c r="K342" s="261" t="s">
        <v>19</v>
      </c>
      <c r="L342" s="266"/>
      <c r="M342" s="267" t="s">
        <v>19</v>
      </c>
      <c r="N342" s="268" t="s">
        <v>43</v>
      </c>
      <c r="O342" s="87"/>
      <c r="P342" s="217">
        <f>O342*H342</f>
        <v>0</v>
      </c>
      <c r="Q342" s="217">
        <v>0.012999999999999999</v>
      </c>
      <c r="R342" s="217">
        <f>Q342*H342</f>
        <v>0.221</v>
      </c>
      <c r="S342" s="217">
        <v>0</v>
      </c>
      <c r="T342" s="21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9" t="s">
        <v>203</v>
      </c>
      <c r="AT342" s="219" t="s">
        <v>289</v>
      </c>
      <c r="AU342" s="219" t="s">
        <v>82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80</v>
      </c>
      <c r="BK342" s="220">
        <f>ROUND(I342*H342,2)</f>
        <v>0</v>
      </c>
      <c r="BL342" s="20" t="s">
        <v>157</v>
      </c>
      <c r="BM342" s="219" t="s">
        <v>635</v>
      </c>
    </row>
    <row r="343" s="2" customFormat="1" ht="24.15" customHeight="1">
      <c r="A343" s="41"/>
      <c r="B343" s="42"/>
      <c r="C343" s="208" t="s">
        <v>636</v>
      </c>
      <c r="D343" s="208" t="s">
        <v>154</v>
      </c>
      <c r="E343" s="209" t="s">
        <v>637</v>
      </c>
      <c r="F343" s="210" t="s">
        <v>638</v>
      </c>
      <c r="G343" s="211" t="s">
        <v>393</v>
      </c>
      <c r="H343" s="212">
        <v>1</v>
      </c>
      <c r="I343" s="213"/>
      <c r="J343" s="214">
        <f>ROUND(I343*H343,2)</f>
        <v>0</v>
      </c>
      <c r="K343" s="210" t="s">
        <v>171</v>
      </c>
      <c r="L343" s="47"/>
      <c r="M343" s="215" t="s">
        <v>19</v>
      </c>
      <c r="N343" s="216" t="s">
        <v>43</v>
      </c>
      <c r="O343" s="87"/>
      <c r="P343" s="217">
        <f>O343*H343</f>
        <v>0</v>
      </c>
      <c r="Q343" s="217">
        <v>0.050000000000000003</v>
      </c>
      <c r="R343" s="217">
        <f>Q343*H343</f>
        <v>0.050000000000000003</v>
      </c>
      <c r="S343" s="217">
        <v>0</v>
      </c>
      <c r="T343" s="21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9" t="s">
        <v>157</v>
      </c>
      <c r="AT343" s="219" t="s">
        <v>154</v>
      </c>
      <c r="AU343" s="219" t="s">
        <v>82</v>
      </c>
      <c r="AY343" s="20" t="s">
        <v>152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80</v>
      </c>
      <c r="BK343" s="220">
        <f>ROUND(I343*H343,2)</f>
        <v>0</v>
      </c>
      <c r="BL343" s="20" t="s">
        <v>157</v>
      </c>
      <c r="BM343" s="219" t="s">
        <v>639</v>
      </c>
    </row>
    <row r="344" s="2" customFormat="1">
      <c r="A344" s="41"/>
      <c r="B344" s="42"/>
      <c r="C344" s="43"/>
      <c r="D344" s="254" t="s">
        <v>173</v>
      </c>
      <c r="E344" s="43"/>
      <c r="F344" s="255" t="s">
        <v>640</v>
      </c>
      <c r="G344" s="43"/>
      <c r="H344" s="43"/>
      <c r="I344" s="256"/>
      <c r="J344" s="43"/>
      <c r="K344" s="43"/>
      <c r="L344" s="47"/>
      <c r="M344" s="257"/>
      <c r="N344" s="258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173</v>
      </c>
      <c r="AU344" s="20" t="s">
        <v>82</v>
      </c>
    </row>
    <row r="345" s="2" customFormat="1" ht="24.15" customHeight="1">
      <c r="A345" s="41"/>
      <c r="B345" s="42"/>
      <c r="C345" s="259" t="s">
        <v>641</v>
      </c>
      <c r="D345" s="259" t="s">
        <v>289</v>
      </c>
      <c r="E345" s="260" t="s">
        <v>642</v>
      </c>
      <c r="F345" s="261" t="s">
        <v>643</v>
      </c>
      <c r="G345" s="262" t="s">
        <v>393</v>
      </c>
      <c r="H345" s="263">
        <v>1</v>
      </c>
      <c r="I345" s="264"/>
      <c r="J345" s="265">
        <f>ROUND(I345*H345,2)</f>
        <v>0</v>
      </c>
      <c r="K345" s="261" t="s">
        <v>19</v>
      </c>
      <c r="L345" s="266"/>
      <c r="M345" s="267" t="s">
        <v>19</v>
      </c>
      <c r="N345" s="268" t="s">
        <v>43</v>
      </c>
      <c r="O345" s="87"/>
      <c r="P345" s="217">
        <f>O345*H345</f>
        <v>0</v>
      </c>
      <c r="Q345" s="217">
        <v>0.024</v>
      </c>
      <c r="R345" s="217">
        <f>Q345*H345</f>
        <v>0.024</v>
      </c>
      <c r="S345" s="217">
        <v>0</v>
      </c>
      <c r="T345" s="21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9" t="s">
        <v>203</v>
      </c>
      <c r="AT345" s="219" t="s">
        <v>289</v>
      </c>
      <c r="AU345" s="219" t="s">
        <v>82</v>
      </c>
      <c r="AY345" s="20" t="s">
        <v>152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80</v>
      </c>
      <c r="BK345" s="220">
        <f>ROUND(I345*H345,2)</f>
        <v>0</v>
      </c>
      <c r="BL345" s="20" t="s">
        <v>157</v>
      </c>
      <c r="BM345" s="219" t="s">
        <v>644</v>
      </c>
    </row>
    <row r="346" s="2" customFormat="1" ht="16.5" customHeight="1">
      <c r="A346" s="41"/>
      <c r="B346" s="42"/>
      <c r="C346" s="208" t="s">
        <v>645</v>
      </c>
      <c r="D346" s="208" t="s">
        <v>154</v>
      </c>
      <c r="E346" s="209" t="s">
        <v>646</v>
      </c>
      <c r="F346" s="210" t="s">
        <v>647</v>
      </c>
      <c r="G346" s="211" t="s">
        <v>193</v>
      </c>
      <c r="H346" s="212">
        <v>486.30000000000001</v>
      </c>
      <c r="I346" s="213"/>
      <c r="J346" s="214">
        <f>ROUND(I346*H346,2)</f>
        <v>0</v>
      </c>
      <c r="K346" s="210" t="s">
        <v>19</v>
      </c>
      <c r="L346" s="47"/>
      <c r="M346" s="215" t="s">
        <v>19</v>
      </c>
      <c r="N346" s="216" t="s">
        <v>43</v>
      </c>
      <c r="O346" s="87"/>
      <c r="P346" s="217">
        <f>O346*H346</f>
        <v>0</v>
      </c>
      <c r="Q346" s="217">
        <v>0.00019000000000000001</v>
      </c>
      <c r="R346" s="217">
        <f>Q346*H346</f>
        <v>0.092397000000000007</v>
      </c>
      <c r="S346" s="217">
        <v>0</v>
      </c>
      <c r="T346" s="21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9" t="s">
        <v>157</v>
      </c>
      <c r="AT346" s="219" t="s">
        <v>154</v>
      </c>
      <c r="AU346" s="219" t="s">
        <v>82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80</v>
      </c>
      <c r="BK346" s="220">
        <f>ROUND(I346*H346,2)</f>
        <v>0</v>
      </c>
      <c r="BL346" s="20" t="s">
        <v>157</v>
      </c>
      <c r="BM346" s="219" t="s">
        <v>648</v>
      </c>
    </row>
    <row r="347" s="14" customFormat="1">
      <c r="A347" s="14"/>
      <c r="B347" s="232"/>
      <c r="C347" s="233"/>
      <c r="D347" s="223" t="s">
        <v>159</v>
      </c>
      <c r="E347" s="234" t="s">
        <v>19</v>
      </c>
      <c r="F347" s="235" t="s">
        <v>622</v>
      </c>
      <c r="G347" s="233"/>
      <c r="H347" s="236">
        <v>486.30000000000001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2" t="s">
        <v>159</v>
      </c>
      <c r="AU347" s="242" t="s">
        <v>82</v>
      </c>
      <c r="AV347" s="14" t="s">
        <v>82</v>
      </c>
      <c r="AW347" s="14" t="s">
        <v>34</v>
      </c>
      <c r="AX347" s="14" t="s">
        <v>80</v>
      </c>
      <c r="AY347" s="242" t="s">
        <v>152</v>
      </c>
    </row>
    <row r="348" s="2" customFormat="1" ht="21.75" customHeight="1">
      <c r="A348" s="41"/>
      <c r="B348" s="42"/>
      <c r="C348" s="208" t="s">
        <v>649</v>
      </c>
      <c r="D348" s="208" t="s">
        <v>154</v>
      </c>
      <c r="E348" s="209" t="s">
        <v>650</v>
      </c>
      <c r="F348" s="210" t="s">
        <v>651</v>
      </c>
      <c r="G348" s="211" t="s">
        <v>193</v>
      </c>
      <c r="H348" s="212">
        <v>486.30000000000001</v>
      </c>
      <c r="I348" s="213"/>
      <c r="J348" s="214">
        <f>ROUND(I348*H348,2)</f>
        <v>0</v>
      </c>
      <c r="K348" s="210" t="s">
        <v>19</v>
      </c>
      <c r="L348" s="47"/>
      <c r="M348" s="215" t="s">
        <v>19</v>
      </c>
      <c r="N348" s="216" t="s">
        <v>43</v>
      </c>
      <c r="O348" s="87"/>
      <c r="P348" s="217">
        <f>O348*H348</f>
        <v>0</v>
      </c>
      <c r="Q348" s="217">
        <v>9.0000000000000006E-05</v>
      </c>
      <c r="R348" s="217">
        <f>Q348*H348</f>
        <v>0.043767</v>
      </c>
      <c r="S348" s="217">
        <v>0</v>
      </c>
      <c r="T348" s="21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9" t="s">
        <v>157</v>
      </c>
      <c r="AT348" s="219" t="s">
        <v>154</v>
      </c>
      <c r="AU348" s="219" t="s">
        <v>82</v>
      </c>
      <c r="AY348" s="20" t="s">
        <v>152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80</v>
      </c>
      <c r="BK348" s="220">
        <f>ROUND(I348*H348,2)</f>
        <v>0</v>
      </c>
      <c r="BL348" s="20" t="s">
        <v>157</v>
      </c>
      <c r="BM348" s="219" t="s">
        <v>652</v>
      </c>
    </row>
    <row r="349" s="14" customFormat="1">
      <c r="A349" s="14"/>
      <c r="B349" s="232"/>
      <c r="C349" s="233"/>
      <c r="D349" s="223" t="s">
        <v>159</v>
      </c>
      <c r="E349" s="234" t="s">
        <v>19</v>
      </c>
      <c r="F349" s="235" t="s">
        <v>622</v>
      </c>
      <c r="G349" s="233"/>
      <c r="H349" s="236">
        <v>486.30000000000001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2" t="s">
        <v>159</v>
      </c>
      <c r="AU349" s="242" t="s">
        <v>82</v>
      </c>
      <c r="AV349" s="14" t="s">
        <v>82</v>
      </c>
      <c r="AW349" s="14" t="s">
        <v>34</v>
      </c>
      <c r="AX349" s="14" t="s">
        <v>80</v>
      </c>
      <c r="AY349" s="242" t="s">
        <v>152</v>
      </c>
    </row>
    <row r="350" s="2" customFormat="1" ht="49.05" customHeight="1">
      <c r="A350" s="41"/>
      <c r="B350" s="42"/>
      <c r="C350" s="208" t="s">
        <v>653</v>
      </c>
      <c r="D350" s="208" t="s">
        <v>154</v>
      </c>
      <c r="E350" s="209" t="s">
        <v>654</v>
      </c>
      <c r="F350" s="210" t="s">
        <v>655</v>
      </c>
      <c r="G350" s="211" t="s">
        <v>656</v>
      </c>
      <c r="H350" s="212">
        <v>3</v>
      </c>
      <c r="I350" s="213"/>
      <c r="J350" s="214">
        <f>ROUND(I350*H350,2)</f>
        <v>0</v>
      </c>
      <c r="K350" s="210" t="s">
        <v>19</v>
      </c>
      <c r="L350" s="47"/>
      <c r="M350" s="215" t="s">
        <v>19</v>
      </c>
      <c r="N350" s="216" t="s">
        <v>43</v>
      </c>
      <c r="O350" s="87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9" t="s">
        <v>157</v>
      </c>
      <c r="AT350" s="219" t="s">
        <v>154</v>
      </c>
      <c r="AU350" s="219" t="s">
        <v>82</v>
      </c>
      <c r="AY350" s="20" t="s">
        <v>152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80</v>
      </c>
      <c r="BK350" s="220">
        <f>ROUND(I350*H350,2)</f>
        <v>0</v>
      </c>
      <c r="BL350" s="20" t="s">
        <v>157</v>
      </c>
      <c r="BM350" s="219" t="s">
        <v>657</v>
      </c>
    </row>
    <row r="351" s="2" customFormat="1" ht="24.15" customHeight="1">
      <c r="A351" s="41"/>
      <c r="B351" s="42"/>
      <c r="C351" s="208" t="s">
        <v>658</v>
      </c>
      <c r="D351" s="208" t="s">
        <v>154</v>
      </c>
      <c r="E351" s="209" t="s">
        <v>659</v>
      </c>
      <c r="F351" s="210" t="s">
        <v>660</v>
      </c>
      <c r="G351" s="211" t="s">
        <v>656</v>
      </c>
      <c r="H351" s="212">
        <v>1</v>
      </c>
      <c r="I351" s="213"/>
      <c r="J351" s="214">
        <f>ROUND(I351*H351,2)</f>
        <v>0</v>
      </c>
      <c r="K351" s="210" t="s">
        <v>19</v>
      </c>
      <c r="L351" s="47"/>
      <c r="M351" s="215" t="s">
        <v>19</v>
      </c>
      <c r="N351" s="216" t="s">
        <v>43</v>
      </c>
      <c r="O351" s="87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9" t="s">
        <v>157</v>
      </c>
      <c r="AT351" s="219" t="s">
        <v>154</v>
      </c>
      <c r="AU351" s="219" t="s">
        <v>82</v>
      </c>
      <c r="AY351" s="20" t="s">
        <v>152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80</v>
      </c>
      <c r="BK351" s="220">
        <f>ROUND(I351*H351,2)</f>
        <v>0</v>
      </c>
      <c r="BL351" s="20" t="s">
        <v>157</v>
      </c>
      <c r="BM351" s="219" t="s">
        <v>661</v>
      </c>
    </row>
    <row r="352" s="2" customFormat="1" ht="24.15" customHeight="1">
      <c r="A352" s="41"/>
      <c r="B352" s="42"/>
      <c r="C352" s="208" t="s">
        <v>662</v>
      </c>
      <c r="D352" s="208" t="s">
        <v>154</v>
      </c>
      <c r="E352" s="209" t="s">
        <v>663</v>
      </c>
      <c r="F352" s="210" t="s">
        <v>664</v>
      </c>
      <c r="G352" s="211" t="s">
        <v>656</v>
      </c>
      <c r="H352" s="212">
        <v>1</v>
      </c>
      <c r="I352" s="213"/>
      <c r="J352" s="214">
        <f>ROUND(I352*H352,2)</f>
        <v>0</v>
      </c>
      <c r="K352" s="210" t="s">
        <v>19</v>
      </c>
      <c r="L352" s="47"/>
      <c r="M352" s="215" t="s">
        <v>19</v>
      </c>
      <c r="N352" s="216" t="s">
        <v>43</v>
      </c>
      <c r="O352" s="87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9" t="s">
        <v>157</v>
      </c>
      <c r="AT352" s="219" t="s">
        <v>154</v>
      </c>
      <c r="AU352" s="219" t="s">
        <v>82</v>
      </c>
      <c r="AY352" s="20" t="s">
        <v>152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80</v>
      </c>
      <c r="BK352" s="220">
        <f>ROUND(I352*H352,2)</f>
        <v>0</v>
      </c>
      <c r="BL352" s="20" t="s">
        <v>157</v>
      </c>
      <c r="BM352" s="219" t="s">
        <v>665</v>
      </c>
    </row>
    <row r="353" s="12" customFormat="1" ht="22.8" customHeight="1">
      <c r="A353" s="12"/>
      <c r="B353" s="192"/>
      <c r="C353" s="193"/>
      <c r="D353" s="194" t="s">
        <v>71</v>
      </c>
      <c r="E353" s="206" t="s">
        <v>209</v>
      </c>
      <c r="F353" s="206" t="s">
        <v>666</v>
      </c>
      <c r="G353" s="193"/>
      <c r="H353" s="193"/>
      <c r="I353" s="196"/>
      <c r="J353" s="207">
        <f>BK353</f>
        <v>0</v>
      </c>
      <c r="K353" s="193"/>
      <c r="L353" s="198"/>
      <c r="M353" s="199"/>
      <c r="N353" s="200"/>
      <c r="O353" s="200"/>
      <c r="P353" s="201">
        <f>P354</f>
        <v>0</v>
      </c>
      <c r="Q353" s="200"/>
      <c r="R353" s="201">
        <f>R354</f>
        <v>0</v>
      </c>
      <c r="S353" s="200"/>
      <c r="T353" s="202">
        <f>T354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3" t="s">
        <v>80</v>
      </c>
      <c r="AT353" s="204" t="s">
        <v>71</v>
      </c>
      <c r="AU353" s="204" t="s">
        <v>80</v>
      </c>
      <c r="AY353" s="203" t="s">
        <v>152</v>
      </c>
      <c r="BK353" s="205">
        <f>BK354</f>
        <v>0</v>
      </c>
    </row>
    <row r="354" s="12" customFormat="1" ht="20.88" customHeight="1">
      <c r="A354" s="12"/>
      <c r="B354" s="192"/>
      <c r="C354" s="193"/>
      <c r="D354" s="194" t="s">
        <v>71</v>
      </c>
      <c r="E354" s="206" t="s">
        <v>623</v>
      </c>
      <c r="F354" s="206" t="s">
        <v>667</v>
      </c>
      <c r="G354" s="193"/>
      <c r="H354" s="193"/>
      <c r="I354" s="196"/>
      <c r="J354" s="207">
        <f>BK354</f>
        <v>0</v>
      </c>
      <c r="K354" s="193"/>
      <c r="L354" s="198"/>
      <c r="M354" s="199"/>
      <c r="N354" s="200"/>
      <c r="O354" s="200"/>
      <c r="P354" s="201">
        <f>SUM(P355:P356)</f>
        <v>0</v>
      </c>
      <c r="Q354" s="200"/>
      <c r="R354" s="201">
        <f>SUM(R355:R356)</f>
        <v>0</v>
      </c>
      <c r="S354" s="200"/>
      <c r="T354" s="202">
        <f>SUM(T355:T356)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3" t="s">
        <v>80</v>
      </c>
      <c r="AT354" s="204" t="s">
        <v>71</v>
      </c>
      <c r="AU354" s="204" t="s">
        <v>82</v>
      </c>
      <c r="AY354" s="203" t="s">
        <v>152</v>
      </c>
      <c r="BK354" s="205">
        <f>SUM(BK355:BK356)</f>
        <v>0</v>
      </c>
    </row>
    <row r="355" s="2" customFormat="1" ht="24.15" customHeight="1">
      <c r="A355" s="41"/>
      <c r="B355" s="42"/>
      <c r="C355" s="208" t="s">
        <v>668</v>
      </c>
      <c r="D355" s="208" t="s">
        <v>154</v>
      </c>
      <c r="E355" s="209" t="s">
        <v>669</v>
      </c>
      <c r="F355" s="210" t="s">
        <v>670</v>
      </c>
      <c r="G355" s="211" t="s">
        <v>193</v>
      </c>
      <c r="H355" s="212">
        <v>469.30000000000001</v>
      </c>
      <c r="I355" s="213"/>
      <c r="J355" s="214">
        <f>ROUND(I355*H355,2)</f>
        <v>0</v>
      </c>
      <c r="K355" s="210" t="s">
        <v>19</v>
      </c>
      <c r="L355" s="47"/>
      <c r="M355" s="215" t="s">
        <v>19</v>
      </c>
      <c r="N355" s="216" t="s">
        <v>43</v>
      </c>
      <c r="O355" s="87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9" t="s">
        <v>157</v>
      </c>
      <c r="AT355" s="219" t="s">
        <v>154</v>
      </c>
      <c r="AU355" s="219" t="s">
        <v>97</v>
      </c>
      <c r="AY355" s="20" t="s">
        <v>152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80</v>
      </c>
      <c r="BK355" s="220">
        <f>ROUND(I355*H355,2)</f>
        <v>0</v>
      </c>
      <c r="BL355" s="20" t="s">
        <v>157</v>
      </c>
      <c r="BM355" s="219" t="s">
        <v>671</v>
      </c>
    </row>
    <row r="356" s="14" customFormat="1">
      <c r="A356" s="14"/>
      <c r="B356" s="232"/>
      <c r="C356" s="233"/>
      <c r="D356" s="223" t="s">
        <v>159</v>
      </c>
      <c r="E356" s="234" t="s">
        <v>19</v>
      </c>
      <c r="F356" s="235" t="s">
        <v>672</v>
      </c>
      <c r="G356" s="233"/>
      <c r="H356" s="236">
        <v>469.30000000000001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2" t="s">
        <v>159</v>
      </c>
      <c r="AU356" s="242" t="s">
        <v>97</v>
      </c>
      <c r="AV356" s="14" t="s">
        <v>82</v>
      </c>
      <c r="AW356" s="14" t="s">
        <v>34</v>
      </c>
      <c r="AX356" s="14" t="s">
        <v>80</v>
      </c>
      <c r="AY356" s="242" t="s">
        <v>152</v>
      </c>
    </row>
    <row r="357" s="12" customFormat="1" ht="22.8" customHeight="1">
      <c r="A357" s="12"/>
      <c r="B357" s="192"/>
      <c r="C357" s="193"/>
      <c r="D357" s="194" t="s">
        <v>71</v>
      </c>
      <c r="E357" s="206" t="s">
        <v>673</v>
      </c>
      <c r="F357" s="206" t="s">
        <v>674</v>
      </c>
      <c r="G357" s="193"/>
      <c r="H357" s="193"/>
      <c r="I357" s="196"/>
      <c r="J357" s="207">
        <f>BK357</f>
        <v>0</v>
      </c>
      <c r="K357" s="193"/>
      <c r="L357" s="198"/>
      <c r="M357" s="199"/>
      <c r="N357" s="200"/>
      <c r="O357" s="200"/>
      <c r="P357" s="201">
        <f>SUM(P358:P369)</f>
        <v>0</v>
      </c>
      <c r="Q357" s="200"/>
      <c r="R357" s="201">
        <f>SUM(R358:R369)</f>
        <v>0</v>
      </c>
      <c r="S357" s="200"/>
      <c r="T357" s="202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3" t="s">
        <v>80</v>
      </c>
      <c r="AT357" s="204" t="s">
        <v>71</v>
      </c>
      <c r="AU357" s="204" t="s">
        <v>80</v>
      </c>
      <c r="AY357" s="203" t="s">
        <v>152</v>
      </c>
      <c r="BK357" s="205">
        <f>SUM(BK358:BK369)</f>
        <v>0</v>
      </c>
    </row>
    <row r="358" s="2" customFormat="1" ht="37.8" customHeight="1">
      <c r="A358" s="41"/>
      <c r="B358" s="42"/>
      <c r="C358" s="208" t="s">
        <v>675</v>
      </c>
      <c r="D358" s="208" t="s">
        <v>154</v>
      </c>
      <c r="E358" s="209" t="s">
        <v>676</v>
      </c>
      <c r="F358" s="210" t="s">
        <v>677</v>
      </c>
      <c r="G358" s="211" t="s">
        <v>281</v>
      </c>
      <c r="H358" s="212">
        <v>225.828</v>
      </c>
      <c r="I358" s="213"/>
      <c r="J358" s="214">
        <f>ROUND(I358*H358,2)</f>
        <v>0</v>
      </c>
      <c r="K358" s="210" t="s">
        <v>19</v>
      </c>
      <c r="L358" s="47"/>
      <c r="M358" s="215" t="s">
        <v>19</v>
      </c>
      <c r="N358" s="216" t="s">
        <v>43</v>
      </c>
      <c r="O358" s="87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9" t="s">
        <v>157</v>
      </c>
      <c r="AT358" s="219" t="s">
        <v>154</v>
      </c>
      <c r="AU358" s="219" t="s">
        <v>82</v>
      </c>
      <c r="AY358" s="20" t="s">
        <v>152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80</v>
      </c>
      <c r="BK358" s="220">
        <f>ROUND(I358*H358,2)</f>
        <v>0</v>
      </c>
      <c r="BL358" s="20" t="s">
        <v>157</v>
      </c>
      <c r="BM358" s="219" t="s">
        <v>678</v>
      </c>
    </row>
    <row r="359" s="13" customFormat="1">
      <c r="A359" s="13"/>
      <c r="B359" s="221"/>
      <c r="C359" s="222"/>
      <c r="D359" s="223" t="s">
        <v>159</v>
      </c>
      <c r="E359" s="224" t="s">
        <v>19</v>
      </c>
      <c r="F359" s="225" t="s">
        <v>679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159</v>
      </c>
      <c r="AU359" s="231" t="s">
        <v>82</v>
      </c>
      <c r="AV359" s="13" t="s">
        <v>80</v>
      </c>
      <c r="AW359" s="13" t="s">
        <v>34</v>
      </c>
      <c r="AX359" s="13" t="s">
        <v>72</v>
      </c>
      <c r="AY359" s="231" t="s">
        <v>152</v>
      </c>
    </row>
    <row r="360" s="14" customFormat="1">
      <c r="A360" s="14"/>
      <c r="B360" s="232"/>
      <c r="C360" s="233"/>
      <c r="D360" s="223" t="s">
        <v>159</v>
      </c>
      <c r="E360" s="234" t="s">
        <v>19</v>
      </c>
      <c r="F360" s="235" t="s">
        <v>680</v>
      </c>
      <c r="G360" s="233"/>
      <c r="H360" s="236">
        <v>58.450000000000003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2" t="s">
        <v>159</v>
      </c>
      <c r="AU360" s="242" t="s">
        <v>82</v>
      </c>
      <c r="AV360" s="14" t="s">
        <v>82</v>
      </c>
      <c r="AW360" s="14" t="s">
        <v>34</v>
      </c>
      <c r="AX360" s="14" t="s">
        <v>72</v>
      </c>
      <c r="AY360" s="242" t="s">
        <v>152</v>
      </c>
    </row>
    <row r="361" s="13" customFormat="1">
      <c r="A361" s="13"/>
      <c r="B361" s="221"/>
      <c r="C361" s="222"/>
      <c r="D361" s="223" t="s">
        <v>159</v>
      </c>
      <c r="E361" s="224" t="s">
        <v>19</v>
      </c>
      <c r="F361" s="225" t="s">
        <v>681</v>
      </c>
      <c r="G361" s="222"/>
      <c r="H361" s="224" t="s">
        <v>19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1" t="s">
        <v>159</v>
      </c>
      <c r="AU361" s="231" t="s">
        <v>82</v>
      </c>
      <c r="AV361" s="13" t="s">
        <v>80</v>
      </c>
      <c r="AW361" s="13" t="s">
        <v>34</v>
      </c>
      <c r="AX361" s="13" t="s">
        <v>72</v>
      </c>
      <c r="AY361" s="231" t="s">
        <v>152</v>
      </c>
    </row>
    <row r="362" s="14" customFormat="1">
      <c r="A362" s="14"/>
      <c r="B362" s="232"/>
      <c r="C362" s="233"/>
      <c r="D362" s="223" t="s">
        <v>159</v>
      </c>
      <c r="E362" s="234" t="s">
        <v>19</v>
      </c>
      <c r="F362" s="235" t="s">
        <v>682</v>
      </c>
      <c r="G362" s="233"/>
      <c r="H362" s="236">
        <v>167.37799999999999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2" t="s">
        <v>159</v>
      </c>
      <c r="AU362" s="242" t="s">
        <v>82</v>
      </c>
      <c r="AV362" s="14" t="s">
        <v>82</v>
      </c>
      <c r="AW362" s="14" t="s">
        <v>34</v>
      </c>
      <c r="AX362" s="14" t="s">
        <v>72</v>
      </c>
      <c r="AY362" s="242" t="s">
        <v>152</v>
      </c>
    </row>
    <row r="363" s="15" customFormat="1">
      <c r="A363" s="15"/>
      <c r="B363" s="243"/>
      <c r="C363" s="244"/>
      <c r="D363" s="223" t="s">
        <v>159</v>
      </c>
      <c r="E363" s="245" t="s">
        <v>19</v>
      </c>
      <c r="F363" s="246" t="s">
        <v>168</v>
      </c>
      <c r="G363" s="244"/>
      <c r="H363" s="247">
        <v>225.828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3" t="s">
        <v>159</v>
      </c>
      <c r="AU363" s="253" t="s">
        <v>82</v>
      </c>
      <c r="AV363" s="15" t="s">
        <v>157</v>
      </c>
      <c r="AW363" s="15" t="s">
        <v>34</v>
      </c>
      <c r="AX363" s="15" t="s">
        <v>80</v>
      </c>
      <c r="AY363" s="253" t="s">
        <v>152</v>
      </c>
    </row>
    <row r="364" s="2" customFormat="1" ht="37.8" customHeight="1">
      <c r="A364" s="41"/>
      <c r="B364" s="42"/>
      <c r="C364" s="208" t="s">
        <v>683</v>
      </c>
      <c r="D364" s="208" t="s">
        <v>154</v>
      </c>
      <c r="E364" s="209" t="s">
        <v>684</v>
      </c>
      <c r="F364" s="210" t="s">
        <v>685</v>
      </c>
      <c r="G364" s="211" t="s">
        <v>281</v>
      </c>
      <c r="H364" s="212">
        <v>3839.076</v>
      </c>
      <c r="I364" s="213"/>
      <c r="J364" s="214">
        <f>ROUND(I364*H364,2)</f>
        <v>0</v>
      </c>
      <c r="K364" s="210" t="s">
        <v>19</v>
      </c>
      <c r="L364" s="47"/>
      <c r="M364" s="215" t="s">
        <v>19</v>
      </c>
      <c r="N364" s="216" t="s">
        <v>43</v>
      </c>
      <c r="O364" s="87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9" t="s">
        <v>157</v>
      </c>
      <c r="AT364" s="219" t="s">
        <v>154</v>
      </c>
      <c r="AU364" s="219" t="s">
        <v>82</v>
      </c>
      <c r="AY364" s="20" t="s">
        <v>152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80</v>
      </c>
      <c r="BK364" s="220">
        <f>ROUND(I364*H364,2)</f>
        <v>0</v>
      </c>
      <c r="BL364" s="20" t="s">
        <v>157</v>
      </c>
      <c r="BM364" s="219" t="s">
        <v>686</v>
      </c>
    </row>
    <row r="365" s="14" customFormat="1">
      <c r="A365" s="14"/>
      <c r="B365" s="232"/>
      <c r="C365" s="233"/>
      <c r="D365" s="223" t="s">
        <v>159</v>
      </c>
      <c r="E365" s="234" t="s">
        <v>19</v>
      </c>
      <c r="F365" s="235" t="s">
        <v>687</v>
      </c>
      <c r="G365" s="233"/>
      <c r="H365" s="236">
        <v>3839.076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2" t="s">
        <v>159</v>
      </c>
      <c r="AU365" s="242" t="s">
        <v>82</v>
      </c>
      <c r="AV365" s="14" t="s">
        <v>82</v>
      </c>
      <c r="AW365" s="14" t="s">
        <v>34</v>
      </c>
      <c r="AX365" s="14" t="s">
        <v>80</v>
      </c>
      <c r="AY365" s="242" t="s">
        <v>152</v>
      </c>
    </row>
    <row r="366" s="2" customFormat="1" ht="24.15" customHeight="1">
      <c r="A366" s="41"/>
      <c r="B366" s="42"/>
      <c r="C366" s="208" t="s">
        <v>688</v>
      </c>
      <c r="D366" s="208" t="s">
        <v>154</v>
      </c>
      <c r="E366" s="209" t="s">
        <v>689</v>
      </c>
      <c r="F366" s="210" t="s">
        <v>690</v>
      </c>
      <c r="G366" s="211" t="s">
        <v>281</v>
      </c>
      <c r="H366" s="212">
        <v>225.828</v>
      </c>
      <c r="I366" s="213"/>
      <c r="J366" s="214">
        <f>ROUND(I366*H366,2)</f>
        <v>0</v>
      </c>
      <c r="K366" s="210" t="s">
        <v>19</v>
      </c>
      <c r="L366" s="47"/>
      <c r="M366" s="215" t="s">
        <v>19</v>
      </c>
      <c r="N366" s="216" t="s">
        <v>43</v>
      </c>
      <c r="O366" s="87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9" t="s">
        <v>157</v>
      </c>
      <c r="AT366" s="219" t="s">
        <v>154</v>
      </c>
      <c r="AU366" s="219" t="s">
        <v>82</v>
      </c>
      <c r="AY366" s="20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80</v>
      </c>
      <c r="BK366" s="220">
        <f>ROUND(I366*H366,2)</f>
        <v>0</v>
      </c>
      <c r="BL366" s="20" t="s">
        <v>157</v>
      </c>
      <c r="BM366" s="219" t="s">
        <v>691</v>
      </c>
    </row>
    <row r="367" s="14" customFormat="1">
      <c r="A367" s="14"/>
      <c r="B367" s="232"/>
      <c r="C367" s="233"/>
      <c r="D367" s="223" t="s">
        <v>159</v>
      </c>
      <c r="E367" s="234" t="s">
        <v>19</v>
      </c>
      <c r="F367" s="235" t="s">
        <v>692</v>
      </c>
      <c r="G367" s="233"/>
      <c r="H367" s="236">
        <v>225.828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159</v>
      </c>
      <c r="AU367" s="242" t="s">
        <v>82</v>
      </c>
      <c r="AV367" s="14" t="s">
        <v>82</v>
      </c>
      <c r="AW367" s="14" t="s">
        <v>34</v>
      </c>
      <c r="AX367" s="14" t="s">
        <v>80</v>
      </c>
      <c r="AY367" s="242" t="s">
        <v>152</v>
      </c>
    </row>
    <row r="368" s="2" customFormat="1" ht="44.25" customHeight="1">
      <c r="A368" s="41"/>
      <c r="B368" s="42"/>
      <c r="C368" s="208" t="s">
        <v>693</v>
      </c>
      <c r="D368" s="208" t="s">
        <v>154</v>
      </c>
      <c r="E368" s="209" t="s">
        <v>694</v>
      </c>
      <c r="F368" s="210" t="s">
        <v>695</v>
      </c>
      <c r="G368" s="211" t="s">
        <v>281</v>
      </c>
      <c r="H368" s="212">
        <v>225.828</v>
      </c>
      <c r="I368" s="213"/>
      <c r="J368" s="214">
        <f>ROUND(I368*H368,2)</f>
        <v>0</v>
      </c>
      <c r="K368" s="210" t="s">
        <v>19</v>
      </c>
      <c r="L368" s="47"/>
      <c r="M368" s="215" t="s">
        <v>19</v>
      </c>
      <c r="N368" s="216" t="s">
        <v>43</v>
      </c>
      <c r="O368" s="87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9" t="s">
        <v>157</v>
      </c>
      <c r="AT368" s="219" t="s">
        <v>154</v>
      </c>
      <c r="AU368" s="219" t="s">
        <v>82</v>
      </c>
      <c r="AY368" s="20" t="s">
        <v>152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80</v>
      </c>
      <c r="BK368" s="220">
        <f>ROUND(I368*H368,2)</f>
        <v>0</v>
      </c>
      <c r="BL368" s="20" t="s">
        <v>157</v>
      </c>
      <c r="BM368" s="219" t="s">
        <v>696</v>
      </c>
    </row>
    <row r="369" s="14" customFormat="1">
      <c r="A369" s="14"/>
      <c r="B369" s="232"/>
      <c r="C369" s="233"/>
      <c r="D369" s="223" t="s">
        <v>159</v>
      </c>
      <c r="E369" s="234" t="s">
        <v>19</v>
      </c>
      <c r="F369" s="235" t="s">
        <v>692</v>
      </c>
      <c r="G369" s="233"/>
      <c r="H369" s="236">
        <v>225.828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2" t="s">
        <v>159</v>
      </c>
      <c r="AU369" s="242" t="s">
        <v>82</v>
      </c>
      <c r="AV369" s="14" t="s">
        <v>82</v>
      </c>
      <c r="AW369" s="14" t="s">
        <v>34</v>
      </c>
      <c r="AX369" s="14" t="s">
        <v>80</v>
      </c>
      <c r="AY369" s="242" t="s">
        <v>152</v>
      </c>
    </row>
    <row r="370" s="12" customFormat="1" ht="22.8" customHeight="1">
      <c r="A370" s="12"/>
      <c r="B370" s="192"/>
      <c r="C370" s="193"/>
      <c r="D370" s="194" t="s">
        <v>71</v>
      </c>
      <c r="E370" s="206" t="s">
        <v>697</v>
      </c>
      <c r="F370" s="206" t="s">
        <v>698</v>
      </c>
      <c r="G370" s="193"/>
      <c r="H370" s="193"/>
      <c r="I370" s="196"/>
      <c r="J370" s="207">
        <f>BK370</f>
        <v>0</v>
      </c>
      <c r="K370" s="193"/>
      <c r="L370" s="198"/>
      <c r="M370" s="199"/>
      <c r="N370" s="200"/>
      <c r="O370" s="200"/>
      <c r="P370" s="201">
        <f>SUM(P371:P373)</f>
        <v>0</v>
      </c>
      <c r="Q370" s="200"/>
      <c r="R370" s="201">
        <f>SUM(R371:R373)</f>
        <v>0</v>
      </c>
      <c r="S370" s="200"/>
      <c r="T370" s="202">
        <f>SUM(T371:T373)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3" t="s">
        <v>80</v>
      </c>
      <c r="AT370" s="204" t="s">
        <v>71</v>
      </c>
      <c r="AU370" s="204" t="s">
        <v>80</v>
      </c>
      <c r="AY370" s="203" t="s">
        <v>152</v>
      </c>
      <c r="BK370" s="205">
        <f>SUM(BK371:BK373)</f>
        <v>0</v>
      </c>
    </row>
    <row r="371" s="2" customFormat="1" ht="44.25" customHeight="1">
      <c r="A371" s="41"/>
      <c r="B371" s="42"/>
      <c r="C371" s="208" t="s">
        <v>699</v>
      </c>
      <c r="D371" s="208" t="s">
        <v>154</v>
      </c>
      <c r="E371" s="209" t="s">
        <v>700</v>
      </c>
      <c r="F371" s="210" t="s">
        <v>701</v>
      </c>
      <c r="G371" s="211" t="s">
        <v>281</v>
      </c>
      <c r="H371" s="212">
        <v>383.17899999999997</v>
      </c>
      <c r="I371" s="213"/>
      <c r="J371" s="214">
        <f>ROUND(I371*H371,2)</f>
        <v>0</v>
      </c>
      <c r="K371" s="210" t="s">
        <v>19</v>
      </c>
      <c r="L371" s="47"/>
      <c r="M371" s="215" t="s">
        <v>19</v>
      </c>
      <c r="N371" s="216" t="s">
        <v>43</v>
      </c>
      <c r="O371" s="87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9" t="s">
        <v>157</v>
      </c>
      <c r="AT371" s="219" t="s">
        <v>154</v>
      </c>
      <c r="AU371" s="219" t="s">
        <v>82</v>
      </c>
      <c r="AY371" s="20" t="s">
        <v>152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80</v>
      </c>
      <c r="BK371" s="220">
        <f>ROUND(I371*H371,2)</f>
        <v>0</v>
      </c>
      <c r="BL371" s="20" t="s">
        <v>157</v>
      </c>
      <c r="BM371" s="219" t="s">
        <v>702</v>
      </c>
    </row>
    <row r="372" s="2" customFormat="1" ht="49.05" customHeight="1">
      <c r="A372" s="41"/>
      <c r="B372" s="42"/>
      <c r="C372" s="208" t="s">
        <v>703</v>
      </c>
      <c r="D372" s="208" t="s">
        <v>154</v>
      </c>
      <c r="E372" s="209" t="s">
        <v>704</v>
      </c>
      <c r="F372" s="210" t="s">
        <v>705</v>
      </c>
      <c r="G372" s="211" t="s">
        <v>281</v>
      </c>
      <c r="H372" s="212">
        <v>4.6859999999999999</v>
      </c>
      <c r="I372" s="213"/>
      <c r="J372" s="214">
        <f>ROUND(I372*H372,2)</f>
        <v>0</v>
      </c>
      <c r="K372" s="210" t="s">
        <v>177</v>
      </c>
      <c r="L372" s="47"/>
      <c r="M372" s="215" t="s">
        <v>19</v>
      </c>
      <c r="N372" s="216" t="s">
        <v>43</v>
      </c>
      <c r="O372" s="87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9" t="s">
        <v>157</v>
      </c>
      <c r="AT372" s="219" t="s">
        <v>154</v>
      </c>
      <c r="AU372" s="219" t="s">
        <v>82</v>
      </c>
      <c r="AY372" s="20" t="s">
        <v>152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80</v>
      </c>
      <c r="BK372" s="220">
        <f>ROUND(I372*H372,2)</f>
        <v>0</v>
      </c>
      <c r="BL372" s="20" t="s">
        <v>157</v>
      </c>
      <c r="BM372" s="219" t="s">
        <v>706</v>
      </c>
    </row>
    <row r="373" s="2" customFormat="1">
      <c r="A373" s="41"/>
      <c r="B373" s="42"/>
      <c r="C373" s="43"/>
      <c r="D373" s="254" t="s">
        <v>173</v>
      </c>
      <c r="E373" s="43"/>
      <c r="F373" s="255" t="s">
        <v>707</v>
      </c>
      <c r="G373" s="43"/>
      <c r="H373" s="43"/>
      <c r="I373" s="256"/>
      <c r="J373" s="43"/>
      <c r="K373" s="43"/>
      <c r="L373" s="47"/>
      <c r="M373" s="269"/>
      <c r="N373" s="270"/>
      <c r="O373" s="271"/>
      <c r="P373" s="271"/>
      <c r="Q373" s="271"/>
      <c r="R373" s="271"/>
      <c r="S373" s="271"/>
      <c r="T373" s="272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173</v>
      </c>
      <c r="AU373" s="20" t="s">
        <v>82</v>
      </c>
    </row>
    <row r="374" s="2" customFormat="1" ht="6.96" customHeight="1">
      <c r="A374" s="41"/>
      <c r="B374" s="62"/>
      <c r="C374" s="63"/>
      <c r="D374" s="63"/>
      <c r="E374" s="63"/>
      <c r="F374" s="63"/>
      <c r="G374" s="63"/>
      <c r="H374" s="63"/>
      <c r="I374" s="63"/>
      <c r="J374" s="63"/>
      <c r="K374" s="63"/>
      <c r="L374" s="47"/>
      <c r="M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</row>
  </sheetData>
  <sheetProtection sheet="1" autoFilter="0" formatColumns="0" formatRows="0" objects="1" scenarios="1" spinCount="100000" saltValue="TfOBZL9bUlOlaMXMSHjHm1NK+ylGLMMELqdIQCsY0VZl4/tDdPy3qrqvxvO7X56WzkkEUwXcFN9UEqFVsl3Fbw==" hashValue="1GYqGU5XCCX+h5HXkCx2upjo7D1M/gpc+/aIhcQosjsEwXMdvMK0CW9gRltnqHKaS4sfU0DqQtnSThBUSbCV2Q==" algorithmName="SHA-512" password="CC35"/>
  <autoFilter ref="C89:K37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104" r:id="rId1" display="https://podminky.urs.cz/item/CS_URS_2024_02/113107242"/>
    <hyperlink ref="F108" r:id="rId2" display="https://podminky.urs.cz/item/CS_URS_2024_01/113154232"/>
    <hyperlink ref="F117" r:id="rId3" display="https://podminky.urs.cz/item/CS_URS_2024_02/119001401"/>
    <hyperlink ref="F128" r:id="rId4" display="https://podminky.urs.cz/item/CS_URS_2024_02/121151113"/>
    <hyperlink ref="F133" r:id="rId5" display="https://podminky.urs.cz/item/CS_URS_2024_02/132254206"/>
    <hyperlink ref="F152" r:id="rId6" display="https://podminky.urs.cz/item/CS_URS_2024_02/132354206"/>
    <hyperlink ref="F177" r:id="rId7" display="https://podminky.urs.cz/item/CS_URS_2024_02/162451106"/>
    <hyperlink ref="F180" r:id="rId8" display="https://podminky.urs.cz/item/CS_URS_2024_02/162451126"/>
    <hyperlink ref="F211" r:id="rId9" display="https://podminky.urs.cz/item/CS_URS_2024_02/181351103"/>
    <hyperlink ref="F215" r:id="rId10" display="https://podminky.urs.cz/item/CS_URS_2024_01/181411121"/>
    <hyperlink ref="F222" r:id="rId11" display="https://podminky.urs.cz/item/CS_URS_2024_01/212751103"/>
    <hyperlink ref="F235" r:id="rId12" display="https://podminky.urs.cz/item/CS_URS_2024_02/564861112"/>
    <hyperlink ref="F238" r:id="rId13" display="https://podminky.urs.cz/item/CS_URS_2024_02/564871116"/>
    <hyperlink ref="F241" r:id="rId14" display="https://podminky.urs.cz/item/CS_URS_2024_02/565176103"/>
    <hyperlink ref="F244" r:id="rId15" display="https://podminky.urs.cz/item/CS_URS_2024_02/572341111"/>
    <hyperlink ref="F247" r:id="rId16" display="https://podminky.urs.cz/item/CS_URS_2024_01/573231106"/>
    <hyperlink ref="F250" r:id="rId17" display="https://podminky.urs.cz/item/CS_URS_2024_02/577134131"/>
    <hyperlink ref="F254" r:id="rId18" display="https://podminky.urs.cz/item/CS_URS_2024_02/577165112"/>
    <hyperlink ref="F258" r:id="rId19" display="https://podminky.urs.cz/item/CS_URS_2024_02/850311811"/>
    <hyperlink ref="F264" r:id="rId20" display="https://podminky.urs.cz/item/CS_URS_2024_02/857212122"/>
    <hyperlink ref="F267" r:id="rId21" display="https://podminky.urs.cz/item/CS_URS_2024_02/857241131"/>
    <hyperlink ref="F271" r:id="rId22" display="https://podminky.urs.cz/item/CS_URS_2024_01/857242122"/>
    <hyperlink ref="F277" r:id="rId23" display="https://podminky.urs.cz/item/CS_URS_2024_02/857244122"/>
    <hyperlink ref="F280" r:id="rId24" display="https://podminky.urs.cz/item/CS_URS_2024_02/857262122"/>
    <hyperlink ref="F284" r:id="rId25" display="https://podminky.urs.cz/item/CS_URS_2024_02/857352122"/>
    <hyperlink ref="F287" r:id="rId26" display="https://podminky.urs.cz/item/CS_URS_2024_02/857354122"/>
    <hyperlink ref="F290" r:id="rId27" display="https://podminky.urs.cz/item/CS_URS_2024_01/871241211"/>
    <hyperlink ref="F295" r:id="rId28" display="https://podminky.urs.cz/item/CS_URS_2024_02/871251811"/>
    <hyperlink ref="F297" r:id="rId29" display="https://podminky.urs.cz/item/CS_URS_2024_01/877241101"/>
    <hyperlink ref="F303" r:id="rId30" display="https://podminky.urs.cz/item/CS_URS_2024_02/877241110"/>
    <hyperlink ref="F308" r:id="rId31" display="https://podminky.urs.cz/item/CS_URS_2024_02/877241112"/>
    <hyperlink ref="F311" r:id="rId32" display="https://podminky.urs.cz/item/CS_URS_2024_02/877241113"/>
    <hyperlink ref="F314" r:id="rId33" display="https://podminky.urs.cz/item/CS_URS_2024_02/877241201"/>
    <hyperlink ref="F317" r:id="rId34" display="https://podminky.urs.cz/item/CS_URS_2024_02/891189951"/>
    <hyperlink ref="F320" r:id="rId35" display="https://podminky.urs.cz/item/CS_URS_2024_01/891241112"/>
    <hyperlink ref="F325" r:id="rId36" display="https://podminky.urs.cz/item/CS_URS_2024_02/891247112"/>
    <hyperlink ref="F328" r:id="rId37" display="https://podminky.urs.cz/item/CS_URS_2024_02/891247212"/>
    <hyperlink ref="F331" r:id="rId38" display="https://podminky.urs.cz/item/CS_URS_2024_02/891261112"/>
    <hyperlink ref="F339" r:id="rId39" display="https://podminky.urs.cz/item/CS_URS_2024_01/892273122"/>
    <hyperlink ref="F344" r:id="rId40" display="https://podminky.urs.cz/item/CS_URS_2024_02/899401113"/>
    <hyperlink ref="F373" r:id="rId4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  <c r="AZ2" s="131" t="s">
        <v>708</v>
      </c>
      <c r="BA2" s="131" t="s">
        <v>167</v>
      </c>
      <c r="BB2" s="131" t="s">
        <v>96</v>
      </c>
      <c r="BC2" s="131" t="s">
        <v>709</v>
      </c>
      <c r="BD2" s="131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  <c r="AZ3" s="131" t="s">
        <v>98</v>
      </c>
      <c r="BA3" s="131" t="s">
        <v>99</v>
      </c>
      <c r="BB3" s="131" t="s">
        <v>96</v>
      </c>
      <c r="BC3" s="131" t="s">
        <v>710</v>
      </c>
      <c r="BD3" s="131" t="s">
        <v>82</v>
      </c>
    </row>
    <row r="4" s="1" customFormat="1" ht="24.96" customHeight="1">
      <c r="B4" s="23"/>
      <c r="D4" s="134" t="s">
        <v>101</v>
      </c>
      <c r="L4" s="23"/>
      <c r="M4" s="135" t="s">
        <v>10</v>
      </c>
      <c r="AT4" s="20" t="s">
        <v>4</v>
      </c>
      <c r="AZ4" s="131" t="s">
        <v>102</v>
      </c>
      <c r="BA4" s="131" t="s">
        <v>102</v>
      </c>
      <c r="BB4" s="131" t="s">
        <v>96</v>
      </c>
      <c r="BC4" s="131" t="s">
        <v>485</v>
      </c>
      <c r="BD4" s="131" t="s">
        <v>82</v>
      </c>
    </row>
    <row r="5" s="1" customFormat="1" ht="6.96" customHeight="1">
      <c r="B5" s="23"/>
      <c r="L5" s="23"/>
      <c r="AZ5" s="131" t="s">
        <v>104</v>
      </c>
      <c r="BA5" s="131" t="s">
        <v>105</v>
      </c>
      <c r="BB5" s="131" t="s">
        <v>106</v>
      </c>
      <c r="BC5" s="131" t="s">
        <v>711</v>
      </c>
      <c r="BD5" s="131" t="s">
        <v>82</v>
      </c>
    </row>
    <row r="6" s="1" customFormat="1" ht="12" customHeight="1">
      <c r="B6" s="23"/>
      <c r="D6" s="136" t="s">
        <v>16</v>
      </c>
      <c r="L6" s="23"/>
      <c r="AZ6" s="131" t="s">
        <v>108</v>
      </c>
      <c r="BA6" s="131" t="s">
        <v>108</v>
      </c>
      <c r="BB6" s="131" t="s">
        <v>106</v>
      </c>
      <c r="BC6" s="131" t="s">
        <v>712</v>
      </c>
      <c r="BD6" s="131" t="s">
        <v>82</v>
      </c>
    </row>
    <row r="7" s="1" customFormat="1" ht="26.25" customHeight="1">
      <c r="B7" s="23"/>
      <c r="E7" s="137" t="str">
        <f>'Rekapitulace stavby'!K6</f>
        <v>Sušice-ul.Palackého-obnova vodovodu a kanalizace od křižovatky Nad lípou po ulici Na stráni</v>
      </c>
      <c r="F7" s="136"/>
      <c r="G7" s="136"/>
      <c r="H7" s="136"/>
      <c r="L7" s="23"/>
      <c r="AZ7" s="131" t="s">
        <v>110</v>
      </c>
      <c r="BA7" s="131" t="s">
        <v>111</v>
      </c>
      <c r="BB7" s="131" t="s">
        <v>106</v>
      </c>
      <c r="BC7" s="131" t="s">
        <v>713</v>
      </c>
      <c r="BD7" s="131" t="s">
        <v>82</v>
      </c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114</v>
      </c>
      <c r="BA8" s="131" t="s">
        <v>114</v>
      </c>
      <c r="BB8" s="131" t="s">
        <v>106</v>
      </c>
      <c r="BC8" s="131" t="s">
        <v>714</v>
      </c>
      <c r="BD8" s="131" t="s">
        <v>82</v>
      </c>
    </row>
    <row r="9" s="2" customFormat="1" ht="16.5" customHeight="1">
      <c r="A9" s="41"/>
      <c r="B9" s="47"/>
      <c r="C9" s="41"/>
      <c r="D9" s="41"/>
      <c r="E9" s="139" t="s">
        <v>715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117</v>
      </c>
      <c r="BA9" s="131" t="s">
        <v>117</v>
      </c>
      <c r="BB9" s="131" t="s">
        <v>106</v>
      </c>
      <c r="BC9" s="131" t="s">
        <v>716</v>
      </c>
      <c r="BD9" s="131" t="s">
        <v>82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119</v>
      </c>
      <c r="BA10" s="131" t="s">
        <v>120</v>
      </c>
      <c r="BB10" s="131" t="s">
        <v>96</v>
      </c>
      <c r="BC10" s="131" t="s">
        <v>717</v>
      </c>
      <c r="BD10" s="131" t="s">
        <v>97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tr">
        <f>IF('Rekapitulace stavby'!AN10="","",'Rekapitulace stavby'!AN10)</f>
        <v/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tr">
        <f>IF('Rekapitulace stavby'!E11="","",'Rekapitulace stavby'!E11)</f>
        <v xml:space="preserve"> </v>
      </c>
      <c r="F15" s="41"/>
      <c r="G15" s="41"/>
      <c r="H15" s="41"/>
      <c r="I15" s="136" t="s">
        <v>27</v>
      </c>
      <c r="J15" s="140" t="str">
        <f>IF('Rekapitulace stavby'!AN11="","",'Rekapitulace stavby'!AN11)</f>
        <v/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28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27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30</v>
      </c>
      <c r="E20" s="41"/>
      <c r="F20" s="41"/>
      <c r="G20" s="41"/>
      <c r="H20" s="41"/>
      <c r="I20" s="136" t="s">
        <v>26</v>
      </c>
      <c r="J20" s="140" t="s">
        <v>31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32</v>
      </c>
      <c r="F21" s="41"/>
      <c r="G21" s="41"/>
      <c r="H21" s="41"/>
      <c r="I21" s="136" t="s">
        <v>27</v>
      </c>
      <c r="J21" s="140" t="s">
        <v>33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35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27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ROUND(J90,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ROUND((SUM(BE90:BE383)),  2)</f>
        <v>0</v>
      </c>
      <c r="G33" s="41"/>
      <c r="H33" s="41"/>
      <c r="I33" s="152">
        <v>0.20999999999999999</v>
      </c>
      <c r="J33" s="151">
        <f>ROUND(((SUM(BE90:BE383))*I33),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ROUND((SUM(BF90:BF383)),  2)</f>
        <v>0</v>
      </c>
      <c r="G34" s="41"/>
      <c r="H34" s="41"/>
      <c r="I34" s="152">
        <v>0.12</v>
      </c>
      <c r="J34" s="151">
        <f>ROUND(((SUM(BF90:BF383))*I34),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ROUND((SUM(BG90:BG383)),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ROUND((SUM(BH90:BH383)),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ROUND((SUM(BI90:BI383)),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122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Sušice-ul.Palackého-obnova vodovodu a kanalizace od křižovatky Nad lípou po ulici Na stráni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kanalizace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13. 1. 2025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>VAK SERVIS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123</v>
      </c>
      <c r="D57" s="166"/>
      <c r="E57" s="166"/>
      <c r="F57" s="166"/>
      <c r="G57" s="166"/>
      <c r="H57" s="166"/>
      <c r="I57" s="166"/>
      <c r="J57" s="167" t="s">
        <v>124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125</v>
      </c>
    </row>
    <row r="60" s="9" customFormat="1" ht="24.96" customHeight="1">
      <c r="A60" s="9"/>
      <c r="B60" s="169"/>
      <c r="C60" s="170"/>
      <c r="D60" s="171" t="s">
        <v>126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127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128</v>
      </c>
      <c r="E62" s="178"/>
      <c r="F62" s="178"/>
      <c r="G62" s="178"/>
      <c r="H62" s="178"/>
      <c r="I62" s="178"/>
      <c r="J62" s="179">
        <f>J224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129</v>
      </c>
      <c r="E63" s="178"/>
      <c r="F63" s="178"/>
      <c r="G63" s="178"/>
      <c r="H63" s="178"/>
      <c r="I63" s="178"/>
      <c r="J63" s="179">
        <f>J228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130</v>
      </c>
      <c r="E64" s="178"/>
      <c r="F64" s="178"/>
      <c r="G64" s="178"/>
      <c r="H64" s="178"/>
      <c r="I64" s="178"/>
      <c r="J64" s="179">
        <f>J232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131</v>
      </c>
      <c r="E65" s="178"/>
      <c r="F65" s="178"/>
      <c r="G65" s="178"/>
      <c r="H65" s="178"/>
      <c r="I65" s="178"/>
      <c r="J65" s="179">
        <f>J245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132</v>
      </c>
      <c r="E66" s="178"/>
      <c r="F66" s="178"/>
      <c r="G66" s="178"/>
      <c r="H66" s="178"/>
      <c r="I66" s="178"/>
      <c r="J66" s="179">
        <f>J279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133</v>
      </c>
      <c r="E67" s="178"/>
      <c r="F67" s="178"/>
      <c r="G67" s="178"/>
      <c r="H67" s="178"/>
      <c r="I67" s="178"/>
      <c r="J67" s="179">
        <f>J355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134</v>
      </c>
      <c r="E68" s="178"/>
      <c r="F68" s="178"/>
      <c r="G68" s="178"/>
      <c r="H68" s="178"/>
      <c r="I68" s="178"/>
      <c r="J68" s="179">
        <f>J359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135</v>
      </c>
      <c r="E69" s="178"/>
      <c r="F69" s="178"/>
      <c r="G69" s="178"/>
      <c r="H69" s="178"/>
      <c r="I69" s="178"/>
      <c r="J69" s="179">
        <f>J362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136</v>
      </c>
      <c r="E70" s="178"/>
      <c r="F70" s="178"/>
      <c r="G70" s="178"/>
      <c r="H70" s="178"/>
      <c r="I70" s="178"/>
      <c r="J70" s="179">
        <f>J380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137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6.25" customHeight="1">
      <c r="A80" s="41"/>
      <c r="B80" s="42"/>
      <c r="C80" s="43"/>
      <c r="D80" s="43"/>
      <c r="E80" s="164" t="str">
        <f>E7</f>
        <v>Sušice-ul.Palackého-obnova vodovodu a kanalizace od křižovatky Nad lípou po ulici Na stráni</v>
      </c>
      <c r="F80" s="35"/>
      <c r="G80" s="35"/>
      <c r="H80" s="35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113</v>
      </c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02 - kanalizace</v>
      </c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13. 1. 2025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 xml:space="preserve"> </v>
      </c>
      <c r="G86" s="43"/>
      <c r="H86" s="43"/>
      <c r="I86" s="35" t="s">
        <v>30</v>
      </c>
      <c r="J86" s="39" t="str">
        <f>E21</f>
        <v>VAK SERVIS s.r.o.</v>
      </c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 xml:space="preserve"> 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1"/>
      <c r="B89" s="182"/>
      <c r="C89" s="183" t="s">
        <v>138</v>
      </c>
      <c r="D89" s="184" t="s">
        <v>57</v>
      </c>
      <c r="E89" s="184" t="s">
        <v>53</v>
      </c>
      <c r="F89" s="184" t="s">
        <v>54</v>
      </c>
      <c r="G89" s="184" t="s">
        <v>139</v>
      </c>
      <c r="H89" s="184" t="s">
        <v>140</v>
      </c>
      <c r="I89" s="184" t="s">
        <v>141</v>
      </c>
      <c r="J89" s="184" t="s">
        <v>124</v>
      </c>
      <c r="K89" s="185" t="s">
        <v>142</v>
      </c>
      <c r="L89" s="186"/>
      <c r="M89" s="95" t="s">
        <v>19</v>
      </c>
      <c r="N89" s="96" t="s">
        <v>42</v>
      </c>
      <c r="O89" s="96" t="s">
        <v>143</v>
      </c>
      <c r="P89" s="96" t="s">
        <v>144</v>
      </c>
      <c r="Q89" s="96" t="s">
        <v>145</v>
      </c>
      <c r="R89" s="96" t="s">
        <v>146</v>
      </c>
      <c r="S89" s="96" t="s">
        <v>147</v>
      </c>
      <c r="T89" s="97" t="s">
        <v>148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1"/>
      <c r="B90" s="42"/>
      <c r="C90" s="102" t="s">
        <v>149</v>
      </c>
      <c r="D90" s="43"/>
      <c r="E90" s="43"/>
      <c r="F90" s="43"/>
      <c r="G90" s="43"/>
      <c r="H90" s="43"/>
      <c r="I90" s="43"/>
      <c r="J90" s="187">
        <f>BK90</f>
        <v>0</v>
      </c>
      <c r="K90" s="43"/>
      <c r="L90" s="47"/>
      <c r="M90" s="98"/>
      <c r="N90" s="188"/>
      <c r="O90" s="99"/>
      <c r="P90" s="189">
        <f>P91</f>
        <v>0</v>
      </c>
      <c r="Q90" s="99"/>
      <c r="R90" s="189">
        <f>R91</f>
        <v>1550.7600728099997</v>
      </c>
      <c r="S90" s="99"/>
      <c r="T90" s="190">
        <f>T91</f>
        <v>507.20988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125</v>
      </c>
      <c r="BK90" s="191">
        <f>BK91</f>
        <v>0</v>
      </c>
    </row>
    <row r="91" s="12" customFormat="1" ht="25.92" customHeight="1">
      <c r="A91" s="12"/>
      <c r="B91" s="192"/>
      <c r="C91" s="193"/>
      <c r="D91" s="194" t="s">
        <v>71</v>
      </c>
      <c r="E91" s="195" t="s">
        <v>150</v>
      </c>
      <c r="F91" s="195" t="s">
        <v>151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P92+P224+P228+P232+P245+P279+P355+P362+P380</f>
        <v>0</v>
      </c>
      <c r="Q91" s="200"/>
      <c r="R91" s="201">
        <f>R92+R224+R228+R232+R245+R279+R355+R362+R380</f>
        <v>1550.7600728099997</v>
      </c>
      <c r="S91" s="200"/>
      <c r="T91" s="202">
        <f>T92+T224+T228+T232+T245+T279+T355+T362+T380</f>
        <v>507.20988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80</v>
      </c>
      <c r="AT91" s="204" t="s">
        <v>71</v>
      </c>
      <c r="AU91" s="204" t="s">
        <v>72</v>
      </c>
      <c r="AY91" s="203" t="s">
        <v>152</v>
      </c>
      <c r="BK91" s="205">
        <f>BK92+BK224+BK228+BK232+BK245+BK279+BK355+BK362+BK380</f>
        <v>0</v>
      </c>
    </row>
    <row r="92" s="12" customFormat="1" ht="22.8" customHeight="1">
      <c r="A92" s="12"/>
      <c r="B92" s="192"/>
      <c r="C92" s="193"/>
      <c r="D92" s="194" t="s">
        <v>71</v>
      </c>
      <c r="E92" s="206" t="s">
        <v>80</v>
      </c>
      <c r="F92" s="206" t="s">
        <v>153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SUM(P93:P223)</f>
        <v>0</v>
      </c>
      <c r="Q92" s="200"/>
      <c r="R92" s="201">
        <f>SUM(R93:R223)</f>
        <v>1154.6554483999998</v>
      </c>
      <c r="S92" s="200"/>
      <c r="T92" s="202">
        <f>SUM(T93:T223)</f>
        <v>385.12128000000001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80</v>
      </c>
      <c r="AT92" s="204" t="s">
        <v>71</v>
      </c>
      <c r="AU92" s="204" t="s">
        <v>80</v>
      </c>
      <c r="AY92" s="203" t="s">
        <v>152</v>
      </c>
      <c r="BK92" s="205">
        <f>SUM(BK93:BK223)</f>
        <v>0</v>
      </c>
    </row>
    <row r="93" s="2" customFormat="1" ht="78" customHeight="1">
      <c r="A93" s="41"/>
      <c r="B93" s="42"/>
      <c r="C93" s="208" t="s">
        <v>80</v>
      </c>
      <c r="D93" s="208" t="s">
        <v>154</v>
      </c>
      <c r="E93" s="209" t="s">
        <v>718</v>
      </c>
      <c r="F93" s="210" t="s">
        <v>719</v>
      </c>
      <c r="G93" s="211" t="s">
        <v>96</v>
      </c>
      <c r="H93" s="212">
        <v>27.600000000000001</v>
      </c>
      <c r="I93" s="213"/>
      <c r="J93" s="214">
        <f>ROUND(I93*H93,2)</f>
        <v>0</v>
      </c>
      <c r="K93" s="210" t="s">
        <v>171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0.41699999999999998</v>
      </c>
      <c r="T93" s="218">
        <f>S93*H93</f>
        <v>11.5092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157</v>
      </c>
      <c r="AT93" s="219" t="s">
        <v>154</v>
      </c>
      <c r="AU93" s="219" t="s">
        <v>82</v>
      </c>
      <c r="AY93" s="20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157</v>
      </c>
      <c r="BM93" s="219" t="s">
        <v>720</v>
      </c>
    </row>
    <row r="94" s="2" customFormat="1">
      <c r="A94" s="41"/>
      <c r="B94" s="42"/>
      <c r="C94" s="43"/>
      <c r="D94" s="254" t="s">
        <v>173</v>
      </c>
      <c r="E94" s="43"/>
      <c r="F94" s="255" t="s">
        <v>721</v>
      </c>
      <c r="G94" s="43"/>
      <c r="H94" s="43"/>
      <c r="I94" s="256"/>
      <c r="J94" s="43"/>
      <c r="K94" s="43"/>
      <c r="L94" s="47"/>
      <c r="M94" s="257"/>
      <c r="N94" s="258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173</v>
      </c>
      <c r="AU94" s="20" t="s">
        <v>82</v>
      </c>
    </row>
    <row r="95" s="14" customFormat="1">
      <c r="A95" s="14"/>
      <c r="B95" s="232"/>
      <c r="C95" s="233"/>
      <c r="D95" s="223" t="s">
        <v>159</v>
      </c>
      <c r="E95" s="234" t="s">
        <v>19</v>
      </c>
      <c r="F95" s="235" t="s">
        <v>722</v>
      </c>
      <c r="G95" s="233"/>
      <c r="H95" s="236">
        <v>27.600000000000001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2" t="s">
        <v>159</v>
      </c>
      <c r="AU95" s="242" t="s">
        <v>82</v>
      </c>
      <c r="AV95" s="14" t="s">
        <v>82</v>
      </c>
      <c r="AW95" s="14" t="s">
        <v>34</v>
      </c>
      <c r="AX95" s="14" t="s">
        <v>72</v>
      </c>
      <c r="AY95" s="242" t="s">
        <v>152</v>
      </c>
    </row>
    <row r="96" s="15" customFormat="1">
      <c r="A96" s="15"/>
      <c r="B96" s="243"/>
      <c r="C96" s="244"/>
      <c r="D96" s="223" t="s">
        <v>159</v>
      </c>
      <c r="E96" s="245" t="s">
        <v>708</v>
      </c>
      <c r="F96" s="246" t="s">
        <v>168</v>
      </c>
      <c r="G96" s="244"/>
      <c r="H96" s="247">
        <v>27.600000000000001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3" t="s">
        <v>159</v>
      </c>
      <c r="AU96" s="253" t="s">
        <v>82</v>
      </c>
      <c r="AV96" s="15" t="s">
        <v>157</v>
      </c>
      <c r="AW96" s="15" t="s">
        <v>34</v>
      </c>
      <c r="AX96" s="15" t="s">
        <v>80</v>
      </c>
      <c r="AY96" s="253" t="s">
        <v>152</v>
      </c>
    </row>
    <row r="97" s="2" customFormat="1" ht="66.75" customHeight="1">
      <c r="A97" s="41"/>
      <c r="B97" s="42"/>
      <c r="C97" s="208" t="s">
        <v>82</v>
      </c>
      <c r="D97" s="208" t="s">
        <v>154</v>
      </c>
      <c r="E97" s="209" t="s">
        <v>155</v>
      </c>
      <c r="F97" s="210" t="s">
        <v>156</v>
      </c>
      <c r="G97" s="211" t="s">
        <v>96</v>
      </c>
      <c r="H97" s="212">
        <v>430.74000000000001</v>
      </c>
      <c r="I97" s="213"/>
      <c r="J97" s="214">
        <f>ROUND(I97*H97,2)</f>
        <v>0</v>
      </c>
      <c r="K97" s="210" t="s">
        <v>19</v>
      </c>
      <c r="L97" s="47"/>
      <c r="M97" s="215" t="s">
        <v>19</v>
      </c>
      <c r="N97" s="216" t="s">
        <v>43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0.57999999999999996</v>
      </c>
      <c r="T97" s="218">
        <f>S97*H97</f>
        <v>249.82919999999999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157</v>
      </c>
      <c r="AT97" s="219" t="s">
        <v>154</v>
      </c>
      <c r="AU97" s="219" t="s">
        <v>82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80</v>
      </c>
      <c r="BK97" s="220">
        <f>ROUND(I97*H97,2)</f>
        <v>0</v>
      </c>
      <c r="BL97" s="20" t="s">
        <v>157</v>
      </c>
      <c r="BM97" s="219" t="s">
        <v>723</v>
      </c>
    </row>
    <row r="98" s="13" customFormat="1">
      <c r="A98" s="13"/>
      <c r="B98" s="221"/>
      <c r="C98" s="222"/>
      <c r="D98" s="223" t="s">
        <v>159</v>
      </c>
      <c r="E98" s="224" t="s">
        <v>19</v>
      </c>
      <c r="F98" s="225" t="s">
        <v>160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159</v>
      </c>
      <c r="AU98" s="231" t="s">
        <v>82</v>
      </c>
      <c r="AV98" s="13" t="s">
        <v>80</v>
      </c>
      <c r="AW98" s="13" t="s">
        <v>34</v>
      </c>
      <c r="AX98" s="13" t="s">
        <v>72</v>
      </c>
      <c r="AY98" s="231" t="s">
        <v>152</v>
      </c>
    </row>
    <row r="99" s="14" customFormat="1">
      <c r="A99" s="14"/>
      <c r="B99" s="232"/>
      <c r="C99" s="233"/>
      <c r="D99" s="223" t="s">
        <v>159</v>
      </c>
      <c r="E99" s="234" t="s">
        <v>19</v>
      </c>
      <c r="F99" s="235" t="s">
        <v>724</v>
      </c>
      <c r="G99" s="233"/>
      <c r="H99" s="236">
        <v>34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2" t="s">
        <v>159</v>
      </c>
      <c r="AU99" s="242" t="s">
        <v>82</v>
      </c>
      <c r="AV99" s="14" t="s">
        <v>82</v>
      </c>
      <c r="AW99" s="14" t="s">
        <v>34</v>
      </c>
      <c r="AX99" s="14" t="s">
        <v>72</v>
      </c>
      <c r="AY99" s="242" t="s">
        <v>152</v>
      </c>
    </row>
    <row r="100" s="13" customFormat="1">
      <c r="A100" s="13"/>
      <c r="B100" s="221"/>
      <c r="C100" s="222"/>
      <c r="D100" s="223" t="s">
        <v>159</v>
      </c>
      <c r="E100" s="224" t="s">
        <v>19</v>
      </c>
      <c r="F100" s="225" t="s">
        <v>162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159</v>
      </c>
      <c r="AU100" s="231" t="s">
        <v>82</v>
      </c>
      <c r="AV100" s="13" t="s">
        <v>80</v>
      </c>
      <c r="AW100" s="13" t="s">
        <v>34</v>
      </c>
      <c r="AX100" s="13" t="s">
        <v>72</v>
      </c>
      <c r="AY100" s="231" t="s">
        <v>152</v>
      </c>
    </row>
    <row r="101" s="14" customFormat="1">
      <c r="A101" s="14"/>
      <c r="B101" s="232"/>
      <c r="C101" s="233"/>
      <c r="D101" s="223" t="s">
        <v>159</v>
      </c>
      <c r="E101" s="234" t="s">
        <v>19</v>
      </c>
      <c r="F101" s="235" t="s">
        <v>725</v>
      </c>
      <c r="G101" s="233"/>
      <c r="H101" s="236">
        <v>351.5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2" t="s">
        <v>159</v>
      </c>
      <c r="AU101" s="242" t="s">
        <v>82</v>
      </c>
      <c r="AV101" s="14" t="s">
        <v>82</v>
      </c>
      <c r="AW101" s="14" t="s">
        <v>34</v>
      </c>
      <c r="AX101" s="14" t="s">
        <v>72</v>
      </c>
      <c r="AY101" s="242" t="s">
        <v>152</v>
      </c>
    </row>
    <row r="102" s="14" customFormat="1">
      <c r="A102" s="14"/>
      <c r="B102" s="232"/>
      <c r="C102" s="233"/>
      <c r="D102" s="223" t="s">
        <v>159</v>
      </c>
      <c r="E102" s="234" t="s">
        <v>19</v>
      </c>
      <c r="F102" s="235" t="s">
        <v>726</v>
      </c>
      <c r="G102" s="233"/>
      <c r="H102" s="236">
        <v>45.240000000000002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2" t="s">
        <v>159</v>
      </c>
      <c r="AU102" s="242" t="s">
        <v>82</v>
      </c>
      <c r="AV102" s="14" t="s">
        <v>82</v>
      </c>
      <c r="AW102" s="14" t="s">
        <v>34</v>
      </c>
      <c r="AX102" s="14" t="s">
        <v>72</v>
      </c>
      <c r="AY102" s="242" t="s">
        <v>152</v>
      </c>
    </row>
    <row r="103" s="13" customFormat="1">
      <c r="A103" s="13"/>
      <c r="B103" s="221"/>
      <c r="C103" s="222"/>
      <c r="D103" s="223" t="s">
        <v>159</v>
      </c>
      <c r="E103" s="224" t="s">
        <v>19</v>
      </c>
      <c r="F103" s="225" t="s">
        <v>165</v>
      </c>
      <c r="G103" s="222"/>
      <c r="H103" s="224" t="s">
        <v>19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159</v>
      </c>
      <c r="AU103" s="231" t="s">
        <v>82</v>
      </c>
      <c r="AV103" s="13" t="s">
        <v>80</v>
      </c>
      <c r="AW103" s="13" t="s">
        <v>34</v>
      </c>
      <c r="AX103" s="13" t="s">
        <v>72</v>
      </c>
      <c r="AY103" s="231" t="s">
        <v>152</v>
      </c>
    </row>
    <row r="104" s="13" customFormat="1">
      <c r="A104" s="13"/>
      <c r="B104" s="221"/>
      <c r="C104" s="222"/>
      <c r="D104" s="223" t="s">
        <v>159</v>
      </c>
      <c r="E104" s="224" t="s">
        <v>19</v>
      </c>
      <c r="F104" s="225" t="s">
        <v>166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159</v>
      </c>
      <c r="AU104" s="231" t="s">
        <v>82</v>
      </c>
      <c r="AV104" s="13" t="s">
        <v>80</v>
      </c>
      <c r="AW104" s="13" t="s">
        <v>34</v>
      </c>
      <c r="AX104" s="13" t="s">
        <v>72</v>
      </c>
      <c r="AY104" s="231" t="s">
        <v>152</v>
      </c>
    </row>
    <row r="105" s="13" customFormat="1">
      <c r="A105" s="13"/>
      <c r="B105" s="221"/>
      <c r="C105" s="222"/>
      <c r="D105" s="223" t="s">
        <v>159</v>
      </c>
      <c r="E105" s="224" t="s">
        <v>19</v>
      </c>
      <c r="F105" s="225" t="s">
        <v>167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159</v>
      </c>
      <c r="AU105" s="231" t="s">
        <v>82</v>
      </c>
      <c r="AV105" s="13" t="s">
        <v>80</v>
      </c>
      <c r="AW105" s="13" t="s">
        <v>34</v>
      </c>
      <c r="AX105" s="13" t="s">
        <v>72</v>
      </c>
      <c r="AY105" s="231" t="s">
        <v>152</v>
      </c>
    </row>
    <row r="106" s="15" customFormat="1">
      <c r="A106" s="15"/>
      <c r="B106" s="243"/>
      <c r="C106" s="244"/>
      <c r="D106" s="223" t="s">
        <v>159</v>
      </c>
      <c r="E106" s="245" t="s">
        <v>19</v>
      </c>
      <c r="F106" s="246" t="s">
        <v>168</v>
      </c>
      <c r="G106" s="244"/>
      <c r="H106" s="247">
        <v>430.74000000000001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3" t="s">
        <v>159</v>
      </c>
      <c r="AU106" s="253" t="s">
        <v>82</v>
      </c>
      <c r="AV106" s="15" t="s">
        <v>157</v>
      </c>
      <c r="AW106" s="15" t="s">
        <v>34</v>
      </c>
      <c r="AX106" s="15" t="s">
        <v>80</v>
      </c>
      <c r="AY106" s="253" t="s">
        <v>152</v>
      </c>
    </row>
    <row r="107" s="2" customFormat="1" ht="55.5" customHeight="1">
      <c r="A107" s="41"/>
      <c r="B107" s="42"/>
      <c r="C107" s="208" t="s">
        <v>97</v>
      </c>
      <c r="D107" s="208" t="s">
        <v>154</v>
      </c>
      <c r="E107" s="209" t="s">
        <v>169</v>
      </c>
      <c r="F107" s="210" t="s">
        <v>170</v>
      </c>
      <c r="G107" s="211" t="s">
        <v>96</v>
      </c>
      <c r="H107" s="212">
        <v>396.74000000000001</v>
      </c>
      <c r="I107" s="213"/>
      <c r="J107" s="214">
        <f>ROUND(I107*H107,2)</f>
        <v>0</v>
      </c>
      <c r="K107" s="210" t="s">
        <v>171</v>
      </c>
      <c r="L107" s="47"/>
      <c r="M107" s="215" t="s">
        <v>19</v>
      </c>
      <c r="N107" s="216" t="s">
        <v>43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0.22</v>
      </c>
      <c r="T107" s="218">
        <f>S107*H107</f>
        <v>87.282800000000009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157</v>
      </c>
      <c r="AT107" s="219" t="s">
        <v>154</v>
      </c>
      <c r="AU107" s="219" t="s">
        <v>82</v>
      </c>
      <c r="AY107" s="20" t="s">
        <v>152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80</v>
      </c>
      <c r="BK107" s="220">
        <f>ROUND(I107*H107,2)</f>
        <v>0</v>
      </c>
      <c r="BL107" s="20" t="s">
        <v>157</v>
      </c>
      <c r="BM107" s="219" t="s">
        <v>727</v>
      </c>
    </row>
    <row r="108" s="2" customFormat="1">
      <c r="A108" s="41"/>
      <c r="B108" s="42"/>
      <c r="C108" s="43"/>
      <c r="D108" s="254" t="s">
        <v>173</v>
      </c>
      <c r="E108" s="43"/>
      <c r="F108" s="255" t="s">
        <v>174</v>
      </c>
      <c r="G108" s="43"/>
      <c r="H108" s="43"/>
      <c r="I108" s="256"/>
      <c r="J108" s="43"/>
      <c r="K108" s="43"/>
      <c r="L108" s="47"/>
      <c r="M108" s="257"/>
      <c r="N108" s="258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173</v>
      </c>
      <c r="AU108" s="20" t="s">
        <v>82</v>
      </c>
    </row>
    <row r="109" s="14" customFormat="1">
      <c r="A109" s="14"/>
      <c r="B109" s="232"/>
      <c r="C109" s="233"/>
      <c r="D109" s="223" t="s">
        <v>159</v>
      </c>
      <c r="E109" s="234" t="s">
        <v>19</v>
      </c>
      <c r="F109" s="235" t="s">
        <v>98</v>
      </c>
      <c r="G109" s="233"/>
      <c r="H109" s="236">
        <v>396.74000000000001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2" t="s">
        <v>159</v>
      </c>
      <c r="AU109" s="242" t="s">
        <v>82</v>
      </c>
      <c r="AV109" s="14" t="s">
        <v>82</v>
      </c>
      <c r="AW109" s="14" t="s">
        <v>34</v>
      </c>
      <c r="AX109" s="14" t="s">
        <v>72</v>
      </c>
      <c r="AY109" s="242" t="s">
        <v>152</v>
      </c>
    </row>
    <row r="110" s="15" customFormat="1">
      <c r="A110" s="15"/>
      <c r="B110" s="243"/>
      <c r="C110" s="244"/>
      <c r="D110" s="223" t="s">
        <v>159</v>
      </c>
      <c r="E110" s="245" t="s">
        <v>19</v>
      </c>
      <c r="F110" s="246" t="s">
        <v>168</v>
      </c>
      <c r="G110" s="244"/>
      <c r="H110" s="247">
        <v>396.74000000000001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3" t="s">
        <v>159</v>
      </c>
      <c r="AU110" s="253" t="s">
        <v>82</v>
      </c>
      <c r="AV110" s="15" t="s">
        <v>157</v>
      </c>
      <c r="AW110" s="15" t="s">
        <v>34</v>
      </c>
      <c r="AX110" s="15" t="s">
        <v>80</v>
      </c>
      <c r="AY110" s="253" t="s">
        <v>152</v>
      </c>
    </row>
    <row r="111" s="2" customFormat="1" ht="55.5" customHeight="1">
      <c r="A111" s="41"/>
      <c r="B111" s="42"/>
      <c r="C111" s="208" t="s">
        <v>157</v>
      </c>
      <c r="D111" s="208" t="s">
        <v>154</v>
      </c>
      <c r="E111" s="209" t="s">
        <v>175</v>
      </c>
      <c r="F111" s="210" t="s">
        <v>176</v>
      </c>
      <c r="G111" s="211" t="s">
        <v>96</v>
      </c>
      <c r="H111" s="212">
        <v>396.74000000000001</v>
      </c>
      <c r="I111" s="213"/>
      <c r="J111" s="214">
        <f>ROUND(I111*H111,2)</f>
        <v>0</v>
      </c>
      <c r="K111" s="210" t="s">
        <v>177</v>
      </c>
      <c r="L111" s="47"/>
      <c r="M111" s="215" t="s">
        <v>19</v>
      </c>
      <c r="N111" s="216" t="s">
        <v>43</v>
      </c>
      <c r="O111" s="87"/>
      <c r="P111" s="217">
        <f>O111*H111</f>
        <v>0</v>
      </c>
      <c r="Q111" s="217">
        <v>6.0000000000000002E-05</v>
      </c>
      <c r="R111" s="217">
        <f>Q111*H111</f>
        <v>0.0238044</v>
      </c>
      <c r="S111" s="217">
        <v>0.091999999999999998</v>
      </c>
      <c r="T111" s="218">
        <f>S111*H111</f>
        <v>36.500079999999997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157</v>
      </c>
      <c r="AT111" s="219" t="s">
        <v>154</v>
      </c>
      <c r="AU111" s="219" t="s">
        <v>82</v>
      </c>
      <c r="AY111" s="20" t="s">
        <v>152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80</v>
      </c>
      <c r="BK111" s="220">
        <f>ROUND(I111*H111,2)</f>
        <v>0</v>
      </c>
      <c r="BL111" s="20" t="s">
        <v>157</v>
      </c>
      <c r="BM111" s="219" t="s">
        <v>728</v>
      </c>
    </row>
    <row r="112" s="2" customFormat="1">
      <c r="A112" s="41"/>
      <c r="B112" s="42"/>
      <c r="C112" s="43"/>
      <c r="D112" s="254" t="s">
        <v>173</v>
      </c>
      <c r="E112" s="43"/>
      <c r="F112" s="255" t="s">
        <v>179</v>
      </c>
      <c r="G112" s="43"/>
      <c r="H112" s="43"/>
      <c r="I112" s="256"/>
      <c r="J112" s="43"/>
      <c r="K112" s="43"/>
      <c r="L112" s="47"/>
      <c r="M112" s="257"/>
      <c r="N112" s="258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173</v>
      </c>
      <c r="AU112" s="20" t="s">
        <v>82</v>
      </c>
    </row>
    <row r="113" s="13" customFormat="1">
      <c r="A113" s="13"/>
      <c r="B113" s="221"/>
      <c r="C113" s="222"/>
      <c r="D113" s="223" t="s">
        <v>159</v>
      </c>
      <c r="E113" s="224" t="s">
        <v>19</v>
      </c>
      <c r="F113" s="225" t="s">
        <v>162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159</v>
      </c>
      <c r="AU113" s="231" t="s">
        <v>82</v>
      </c>
      <c r="AV113" s="13" t="s">
        <v>80</v>
      </c>
      <c r="AW113" s="13" t="s">
        <v>34</v>
      </c>
      <c r="AX113" s="13" t="s">
        <v>72</v>
      </c>
      <c r="AY113" s="231" t="s">
        <v>152</v>
      </c>
    </row>
    <row r="114" s="14" customFormat="1">
      <c r="A114" s="14"/>
      <c r="B114" s="232"/>
      <c r="C114" s="233"/>
      <c r="D114" s="223" t="s">
        <v>159</v>
      </c>
      <c r="E114" s="234" t="s">
        <v>19</v>
      </c>
      <c r="F114" s="235" t="s">
        <v>726</v>
      </c>
      <c r="G114" s="233"/>
      <c r="H114" s="236">
        <v>45.240000000000002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159</v>
      </c>
      <c r="AU114" s="242" t="s">
        <v>82</v>
      </c>
      <c r="AV114" s="14" t="s">
        <v>82</v>
      </c>
      <c r="AW114" s="14" t="s">
        <v>34</v>
      </c>
      <c r="AX114" s="14" t="s">
        <v>72</v>
      </c>
      <c r="AY114" s="242" t="s">
        <v>152</v>
      </c>
    </row>
    <row r="115" s="14" customFormat="1">
      <c r="A115" s="14"/>
      <c r="B115" s="232"/>
      <c r="C115" s="233"/>
      <c r="D115" s="223" t="s">
        <v>159</v>
      </c>
      <c r="E115" s="234" t="s">
        <v>19</v>
      </c>
      <c r="F115" s="235" t="s">
        <v>725</v>
      </c>
      <c r="G115" s="233"/>
      <c r="H115" s="236">
        <v>351.5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2" t="s">
        <v>159</v>
      </c>
      <c r="AU115" s="242" t="s">
        <v>82</v>
      </c>
      <c r="AV115" s="14" t="s">
        <v>82</v>
      </c>
      <c r="AW115" s="14" t="s">
        <v>34</v>
      </c>
      <c r="AX115" s="14" t="s">
        <v>72</v>
      </c>
      <c r="AY115" s="242" t="s">
        <v>152</v>
      </c>
    </row>
    <row r="116" s="15" customFormat="1">
      <c r="A116" s="15"/>
      <c r="B116" s="243"/>
      <c r="C116" s="244"/>
      <c r="D116" s="223" t="s">
        <v>159</v>
      </c>
      <c r="E116" s="245" t="s">
        <v>98</v>
      </c>
      <c r="F116" s="246" t="s">
        <v>168</v>
      </c>
      <c r="G116" s="244"/>
      <c r="H116" s="247">
        <v>396.74000000000001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159</v>
      </c>
      <c r="AU116" s="253" t="s">
        <v>82</v>
      </c>
      <c r="AV116" s="15" t="s">
        <v>157</v>
      </c>
      <c r="AW116" s="15" t="s">
        <v>34</v>
      </c>
      <c r="AX116" s="15" t="s">
        <v>80</v>
      </c>
      <c r="AY116" s="253" t="s">
        <v>152</v>
      </c>
    </row>
    <row r="117" s="2" customFormat="1" ht="21.75" customHeight="1">
      <c r="A117" s="41"/>
      <c r="B117" s="42"/>
      <c r="C117" s="208" t="s">
        <v>185</v>
      </c>
      <c r="D117" s="208" t="s">
        <v>154</v>
      </c>
      <c r="E117" s="209" t="s">
        <v>729</v>
      </c>
      <c r="F117" s="210" t="s">
        <v>730</v>
      </c>
      <c r="G117" s="211" t="s">
        <v>193</v>
      </c>
      <c r="H117" s="212">
        <v>70</v>
      </c>
      <c r="I117" s="213"/>
      <c r="J117" s="214">
        <f>ROUND(I117*H117,2)</f>
        <v>0</v>
      </c>
      <c r="K117" s="210" t="s">
        <v>171</v>
      </c>
      <c r="L117" s="47"/>
      <c r="M117" s="215" t="s">
        <v>19</v>
      </c>
      <c r="N117" s="216" t="s">
        <v>43</v>
      </c>
      <c r="O117" s="87"/>
      <c r="P117" s="217">
        <f>O117*H117</f>
        <v>0</v>
      </c>
      <c r="Q117" s="217">
        <v>0.021930000000000002</v>
      </c>
      <c r="R117" s="217">
        <f>Q117*H117</f>
        <v>1.5351000000000001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157</v>
      </c>
      <c r="AT117" s="219" t="s">
        <v>154</v>
      </c>
      <c r="AU117" s="219" t="s">
        <v>82</v>
      </c>
      <c r="AY117" s="20" t="s">
        <v>152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80</v>
      </c>
      <c r="BK117" s="220">
        <f>ROUND(I117*H117,2)</f>
        <v>0</v>
      </c>
      <c r="BL117" s="20" t="s">
        <v>157</v>
      </c>
      <c r="BM117" s="219" t="s">
        <v>731</v>
      </c>
    </row>
    <row r="118" s="2" customFormat="1">
      <c r="A118" s="41"/>
      <c r="B118" s="42"/>
      <c r="C118" s="43"/>
      <c r="D118" s="254" t="s">
        <v>173</v>
      </c>
      <c r="E118" s="43"/>
      <c r="F118" s="255" t="s">
        <v>732</v>
      </c>
      <c r="G118" s="43"/>
      <c r="H118" s="43"/>
      <c r="I118" s="256"/>
      <c r="J118" s="43"/>
      <c r="K118" s="43"/>
      <c r="L118" s="47"/>
      <c r="M118" s="257"/>
      <c r="N118" s="258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173</v>
      </c>
      <c r="AU118" s="20" t="s">
        <v>82</v>
      </c>
    </row>
    <row r="119" s="2" customFormat="1" ht="24.15" customHeight="1">
      <c r="A119" s="41"/>
      <c r="B119" s="42"/>
      <c r="C119" s="208" t="s">
        <v>190</v>
      </c>
      <c r="D119" s="208" t="s">
        <v>154</v>
      </c>
      <c r="E119" s="209" t="s">
        <v>180</v>
      </c>
      <c r="F119" s="210" t="s">
        <v>181</v>
      </c>
      <c r="G119" s="211" t="s">
        <v>182</v>
      </c>
      <c r="H119" s="212">
        <v>64</v>
      </c>
      <c r="I119" s="213"/>
      <c r="J119" s="214">
        <f>ROUND(I119*H119,2)</f>
        <v>0</v>
      </c>
      <c r="K119" s="210" t="s">
        <v>19</v>
      </c>
      <c r="L119" s="47"/>
      <c r="M119" s="215" t="s">
        <v>19</v>
      </c>
      <c r="N119" s="216" t="s">
        <v>43</v>
      </c>
      <c r="O119" s="87"/>
      <c r="P119" s="217">
        <f>O119*H119</f>
        <v>0</v>
      </c>
      <c r="Q119" s="217">
        <v>3.0000000000000001E-05</v>
      </c>
      <c r="R119" s="217">
        <f>Q119*H119</f>
        <v>0.0019200000000000001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157</v>
      </c>
      <c r="AT119" s="219" t="s">
        <v>154</v>
      </c>
      <c r="AU119" s="219" t="s">
        <v>82</v>
      </c>
      <c r="AY119" s="20" t="s">
        <v>152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80</v>
      </c>
      <c r="BK119" s="220">
        <f>ROUND(I119*H119,2)</f>
        <v>0</v>
      </c>
      <c r="BL119" s="20" t="s">
        <v>157</v>
      </c>
      <c r="BM119" s="219" t="s">
        <v>733</v>
      </c>
    </row>
    <row r="120" s="14" customFormat="1">
      <c r="A120" s="14"/>
      <c r="B120" s="232"/>
      <c r="C120" s="233"/>
      <c r="D120" s="223" t="s">
        <v>159</v>
      </c>
      <c r="E120" s="234" t="s">
        <v>19</v>
      </c>
      <c r="F120" s="235" t="s">
        <v>734</v>
      </c>
      <c r="G120" s="233"/>
      <c r="H120" s="236">
        <v>64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159</v>
      </c>
      <c r="AU120" s="242" t="s">
        <v>82</v>
      </c>
      <c r="AV120" s="14" t="s">
        <v>82</v>
      </c>
      <c r="AW120" s="14" t="s">
        <v>34</v>
      </c>
      <c r="AX120" s="14" t="s">
        <v>80</v>
      </c>
      <c r="AY120" s="242" t="s">
        <v>152</v>
      </c>
    </row>
    <row r="121" s="2" customFormat="1" ht="37.8" customHeight="1">
      <c r="A121" s="41"/>
      <c r="B121" s="42"/>
      <c r="C121" s="208" t="s">
        <v>197</v>
      </c>
      <c r="D121" s="208" t="s">
        <v>154</v>
      </c>
      <c r="E121" s="209" t="s">
        <v>186</v>
      </c>
      <c r="F121" s="210" t="s">
        <v>187</v>
      </c>
      <c r="G121" s="211" t="s">
        <v>188</v>
      </c>
      <c r="H121" s="212">
        <v>16</v>
      </c>
      <c r="I121" s="213"/>
      <c r="J121" s="214">
        <f>ROUND(I121*H121,2)</f>
        <v>0</v>
      </c>
      <c r="K121" s="210" t="s">
        <v>19</v>
      </c>
      <c r="L121" s="47"/>
      <c r="M121" s="215" t="s">
        <v>19</v>
      </c>
      <c r="N121" s="216" t="s">
        <v>43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157</v>
      </c>
      <c r="AT121" s="219" t="s">
        <v>154</v>
      </c>
      <c r="AU121" s="219" t="s">
        <v>82</v>
      </c>
      <c r="AY121" s="20" t="s">
        <v>152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80</v>
      </c>
      <c r="BK121" s="220">
        <f>ROUND(I121*H121,2)</f>
        <v>0</v>
      </c>
      <c r="BL121" s="20" t="s">
        <v>157</v>
      </c>
      <c r="BM121" s="219" t="s">
        <v>735</v>
      </c>
    </row>
    <row r="122" s="2" customFormat="1" ht="90" customHeight="1">
      <c r="A122" s="41"/>
      <c r="B122" s="42"/>
      <c r="C122" s="208" t="s">
        <v>203</v>
      </c>
      <c r="D122" s="208" t="s">
        <v>154</v>
      </c>
      <c r="E122" s="209" t="s">
        <v>191</v>
      </c>
      <c r="F122" s="210" t="s">
        <v>192</v>
      </c>
      <c r="G122" s="211" t="s">
        <v>193</v>
      </c>
      <c r="H122" s="212">
        <v>15.6</v>
      </c>
      <c r="I122" s="213"/>
      <c r="J122" s="214">
        <f>ROUND(I122*H122,2)</f>
        <v>0</v>
      </c>
      <c r="K122" s="210" t="s">
        <v>171</v>
      </c>
      <c r="L122" s="47"/>
      <c r="M122" s="215" t="s">
        <v>19</v>
      </c>
      <c r="N122" s="216" t="s">
        <v>43</v>
      </c>
      <c r="O122" s="87"/>
      <c r="P122" s="217">
        <f>O122*H122</f>
        <v>0</v>
      </c>
      <c r="Q122" s="217">
        <v>0.0086800000000000002</v>
      </c>
      <c r="R122" s="217">
        <f>Q122*H122</f>
        <v>0.135408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157</v>
      </c>
      <c r="AT122" s="219" t="s">
        <v>154</v>
      </c>
      <c r="AU122" s="219" t="s">
        <v>82</v>
      </c>
      <c r="AY122" s="20" t="s">
        <v>152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80</v>
      </c>
      <c r="BK122" s="220">
        <f>ROUND(I122*H122,2)</f>
        <v>0</v>
      </c>
      <c r="BL122" s="20" t="s">
        <v>157</v>
      </c>
      <c r="BM122" s="219" t="s">
        <v>736</v>
      </c>
    </row>
    <row r="123" s="2" customFormat="1">
      <c r="A123" s="41"/>
      <c r="B123" s="42"/>
      <c r="C123" s="43"/>
      <c r="D123" s="254" t="s">
        <v>173</v>
      </c>
      <c r="E123" s="43"/>
      <c r="F123" s="255" t="s">
        <v>195</v>
      </c>
      <c r="G123" s="43"/>
      <c r="H123" s="43"/>
      <c r="I123" s="256"/>
      <c r="J123" s="43"/>
      <c r="K123" s="43"/>
      <c r="L123" s="47"/>
      <c r="M123" s="257"/>
      <c r="N123" s="258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173</v>
      </c>
      <c r="AU123" s="20" t="s">
        <v>82</v>
      </c>
    </row>
    <row r="124" s="14" customFormat="1">
      <c r="A124" s="14"/>
      <c r="B124" s="232"/>
      <c r="C124" s="233"/>
      <c r="D124" s="223" t="s">
        <v>159</v>
      </c>
      <c r="E124" s="234" t="s">
        <v>19</v>
      </c>
      <c r="F124" s="235" t="s">
        <v>737</v>
      </c>
      <c r="G124" s="233"/>
      <c r="H124" s="236">
        <v>15.6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159</v>
      </c>
      <c r="AU124" s="242" t="s">
        <v>82</v>
      </c>
      <c r="AV124" s="14" t="s">
        <v>82</v>
      </c>
      <c r="AW124" s="14" t="s">
        <v>34</v>
      </c>
      <c r="AX124" s="14" t="s">
        <v>80</v>
      </c>
      <c r="AY124" s="242" t="s">
        <v>152</v>
      </c>
    </row>
    <row r="125" s="2" customFormat="1" ht="90" customHeight="1">
      <c r="A125" s="41"/>
      <c r="B125" s="42"/>
      <c r="C125" s="208" t="s">
        <v>209</v>
      </c>
      <c r="D125" s="208" t="s">
        <v>154</v>
      </c>
      <c r="E125" s="209" t="s">
        <v>198</v>
      </c>
      <c r="F125" s="210" t="s">
        <v>199</v>
      </c>
      <c r="G125" s="211" t="s">
        <v>193</v>
      </c>
      <c r="H125" s="212">
        <v>14.4</v>
      </c>
      <c r="I125" s="213"/>
      <c r="J125" s="214">
        <f>ROUND(I125*H125,2)</f>
        <v>0</v>
      </c>
      <c r="K125" s="210" t="s">
        <v>19</v>
      </c>
      <c r="L125" s="47"/>
      <c r="M125" s="215" t="s">
        <v>19</v>
      </c>
      <c r="N125" s="216" t="s">
        <v>43</v>
      </c>
      <c r="O125" s="87"/>
      <c r="P125" s="217">
        <f>O125*H125</f>
        <v>0</v>
      </c>
      <c r="Q125" s="217">
        <v>0.036900000000000002</v>
      </c>
      <c r="R125" s="217">
        <f>Q125*H125</f>
        <v>0.53136000000000005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157</v>
      </c>
      <c r="AT125" s="219" t="s">
        <v>154</v>
      </c>
      <c r="AU125" s="219" t="s">
        <v>82</v>
      </c>
      <c r="AY125" s="20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80</v>
      </c>
      <c r="BK125" s="220">
        <f>ROUND(I125*H125,2)</f>
        <v>0</v>
      </c>
      <c r="BL125" s="20" t="s">
        <v>157</v>
      </c>
      <c r="BM125" s="219" t="s">
        <v>738</v>
      </c>
    </row>
    <row r="126" s="14" customFormat="1">
      <c r="A126" s="14"/>
      <c r="B126" s="232"/>
      <c r="C126" s="233"/>
      <c r="D126" s="223" t="s">
        <v>159</v>
      </c>
      <c r="E126" s="234" t="s">
        <v>19</v>
      </c>
      <c r="F126" s="235" t="s">
        <v>739</v>
      </c>
      <c r="G126" s="233"/>
      <c r="H126" s="236">
        <v>7.2000000000000002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2" t="s">
        <v>159</v>
      </c>
      <c r="AU126" s="242" t="s">
        <v>82</v>
      </c>
      <c r="AV126" s="14" t="s">
        <v>82</v>
      </c>
      <c r="AW126" s="14" t="s">
        <v>34</v>
      </c>
      <c r="AX126" s="14" t="s">
        <v>72</v>
      </c>
      <c r="AY126" s="242" t="s">
        <v>152</v>
      </c>
    </row>
    <row r="127" s="14" customFormat="1">
      <c r="A127" s="14"/>
      <c r="B127" s="232"/>
      <c r="C127" s="233"/>
      <c r="D127" s="223" t="s">
        <v>159</v>
      </c>
      <c r="E127" s="234" t="s">
        <v>19</v>
      </c>
      <c r="F127" s="235" t="s">
        <v>740</v>
      </c>
      <c r="G127" s="233"/>
      <c r="H127" s="236">
        <v>7.2000000000000002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2" t="s">
        <v>159</v>
      </c>
      <c r="AU127" s="242" t="s">
        <v>82</v>
      </c>
      <c r="AV127" s="14" t="s">
        <v>82</v>
      </c>
      <c r="AW127" s="14" t="s">
        <v>34</v>
      </c>
      <c r="AX127" s="14" t="s">
        <v>72</v>
      </c>
      <c r="AY127" s="242" t="s">
        <v>152</v>
      </c>
    </row>
    <row r="128" s="15" customFormat="1">
      <c r="A128" s="15"/>
      <c r="B128" s="243"/>
      <c r="C128" s="244"/>
      <c r="D128" s="223" t="s">
        <v>159</v>
      </c>
      <c r="E128" s="245" t="s">
        <v>19</v>
      </c>
      <c r="F128" s="246" t="s">
        <v>168</v>
      </c>
      <c r="G128" s="244"/>
      <c r="H128" s="247">
        <v>14.4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3" t="s">
        <v>159</v>
      </c>
      <c r="AU128" s="253" t="s">
        <v>82</v>
      </c>
      <c r="AV128" s="15" t="s">
        <v>157</v>
      </c>
      <c r="AW128" s="15" t="s">
        <v>34</v>
      </c>
      <c r="AX128" s="15" t="s">
        <v>80</v>
      </c>
      <c r="AY128" s="253" t="s">
        <v>152</v>
      </c>
    </row>
    <row r="129" s="2" customFormat="1" ht="90" customHeight="1">
      <c r="A129" s="41"/>
      <c r="B129" s="42"/>
      <c r="C129" s="208" t="s">
        <v>216</v>
      </c>
      <c r="D129" s="208" t="s">
        <v>154</v>
      </c>
      <c r="E129" s="209" t="s">
        <v>204</v>
      </c>
      <c r="F129" s="210" t="s">
        <v>205</v>
      </c>
      <c r="G129" s="211" t="s">
        <v>193</v>
      </c>
      <c r="H129" s="212">
        <v>12</v>
      </c>
      <c r="I129" s="213"/>
      <c r="J129" s="214">
        <f>ROUND(I129*H129,2)</f>
        <v>0</v>
      </c>
      <c r="K129" s="210" t="s">
        <v>19</v>
      </c>
      <c r="L129" s="47"/>
      <c r="M129" s="215" t="s">
        <v>19</v>
      </c>
      <c r="N129" s="216" t="s">
        <v>43</v>
      </c>
      <c r="O129" s="87"/>
      <c r="P129" s="217">
        <f>O129*H129</f>
        <v>0</v>
      </c>
      <c r="Q129" s="217">
        <v>0.036900000000000002</v>
      </c>
      <c r="R129" s="217">
        <f>Q129*H129</f>
        <v>0.44280000000000003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157</v>
      </c>
      <c r="AT129" s="219" t="s">
        <v>154</v>
      </c>
      <c r="AU129" s="219" t="s">
        <v>82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80</v>
      </c>
      <c r="BK129" s="220">
        <f>ROUND(I129*H129,2)</f>
        <v>0</v>
      </c>
      <c r="BL129" s="20" t="s">
        <v>157</v>
      </c>
      <c r="BM129" s="219" t="s">
        <v>741</v>
      </c>
    </row>
    <row r="130" s="14" customFormat="1">
      <c r="A130" s="14"/>
      <c r="B130" s="232"/>
      <c r="C130" s="233"/>
      <c r="D130" s="223" t="s">
        <v>159</v>
      </c>
      <c r="E130" s="234" t="s">
        <v>19</v>
      </c>
      <c r="F130" s="235" t="s">
        <v>742</v>
      </c>
      <c r="G130" s="233"/>
      <c r="H130" s="236">
        <v>6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159</v>
      </c>
      <c r="AU130" s="242" t="s">
        <v>82</v>
      </c>
      <c r="AV130" s="14" t="s">
        <v>82</v>
      </c>
      <c r="AW130" s="14" t="s">
        <v>34</v>
      </c>
      <c r="AX130" s="14" t="s">
        <v>72</v>
      </c>
      <c r="AY130" s="242" t="s">
        <v>152</v>
      </c>
    </row>
    <row r="131" s="14" customFormat="1">
      <c r="A131" s="14"/>
      <c r="B131" s="232"/>
      <c r="C131" s="233"/>
      <c r="D131" s="223" t="s">
        <v>159</v>
      </c>
      <c r="E131" s="234" t="s">
        <v>19</v>
      </c>
      <c r="F131" s="235" t="s">
        <v>743</v>
      </c>
      <c r="G131" s="233"/>
      <c r="H131" s="236">
        <v>6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2" t="s">
        <v>159</v>
      </c>
      <c r="AU131" s="242" t="s">
        <v>82</v>
      </c>
      <c r="AV131" s="14" t="s">
        <v>82</v>
      </c>
      <c r="AW131" s="14" t="s">
        <v>34</v>
      </c>
      <c r="AX131" s="14" t="s">
        <v>72</v>
      </c>
      <c r="AY131" s="242" t="s">
        <v>152</v>
      </c>
    </row>
    <row r="132" s="15" customFormat="1">
      <c r="A132" s="15"/>
      <c r="B132" s="243"/>
      <c r="C132" s="244"/>
      <c r="D132" s="223" t="s">
        <v>159</v>
      </c>
      <c r="E132" s="245" t="s">
        <v>19</v>
      </c>
      <c r="F132" s="246" t="s">
        <v>168</v>
      </c>
      <c r="G132" s="244"/>
      <c r="H132" s="247">
        <v>12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3" t="s">
        <v>159</v>
      </c>
      <c r="AU132" s="253" t="s">
        <v>82</v>
      </c>
      <c r="AV132" s="15" t="s">
        <v>157</v>
      </c>
      <c r="AW132" s="15" t="s">
        <v>34</v>
      </c>
      <c r="AX132" s="15" t="s">
        <v>80</v>
      </c>
      <c r="AY132" s="253" t="s">
        <v>152</v>
      </c>
    </row>
    <row r="133" s="2" customFormat="1" ht="24.15" customHeight="1">
      <c r="A133" s="41"/>
      <c r="B133" s="42"/>
      <c r="C133" s="208" t="s">
        <v>232</v>
      </c>
      <c r="D133" s="208" t="s">
        <v>154</v>
      </c>
      <c r="E133" s="209" t="s">
        <v>210</v>
      </c>
      <c r="F133" s="210" t="s">
        <v>211</v>
      </c>
      <c r="G133" s="211" t="s">
        <v>96</v>
      </c>
      <c r="H133" s="212">
        <v>59</v>
      </c>
      <c r="I133" s="213"/>
      <c r="J133" s="214">
        <f>ROUND(I133*H133,2)</f>
        <v>0</v>
      </c>
      <c r="K133" s="210" t="s">
        <v>171</v>
      </c>
      <c r="L133" s="47"/>
      <c r="M133" s="215" t="s">
        <v>19</v>
      </c>
      <c r="N133" s="216" t="s">
        <v>43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157</v>
      </c>
      <c r="AT133" s="219" t="s">
        <v>154</v>
      </c>
      <c r="AU133" s="219" t="s">
        <v>82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80</v>
      </c>
      <c r="BK133" s="220">
        <f>ROUND(I133*H133,2)</f>
        <v>0</v>
      </c>
      <c r="BL133" s="20" t="s">
        <v>157</v>
      </c>
      <c r="BM133" s="219" t="s">
        <v>744</v>
      </c>
    </row>
    <row r="134" s="2" customFormat="1">
      <c r="A134" s="41"/>
      <c r="B134" s="42"/>
      <c r="C134" s="43"/>
      <c r="D134" s="254" t="s">
        <v>173</v>
      </c>
      <c r="E134" s="43"/>
      <c r="F134" s="255" t="s">
        <v>213</v>
      </c>
      <c r="G134" s="43"/>
      <c r="H134" s="43"/>
      <c r="I134" s="256"/>
      <c r="J134" s="43"/>
      <c r="K134" s="43"/>
      <c r="L134" s="47"/>
      <c r="M134" s="257"/>
      <c r="N134" s="258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173</v>
      </c>
      <c r="AU134" s="20" t="s">
        <v>82</v>
      </c>
    </row>
    <row r="135" s="14" customFormat="1">
      <c r="A135" s="14"/>
      <c r="B135" s="232"/>
      <c r="C135" s="233"/>
      <c r="D135" s="223" t="s">
        <v>159</v>
      </c>
      <c r="E135" s="234" t="s">
        <v>19</v>
      </c>
      <c r="F135" s="235" t="s">
        <v>745</v>
      </c>
      <c r="G135" s="233"/>
      <c r="H135" s="236">
        <v>59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159</v>
      </c>
      <c r="AU135" s="242" t="s">
        <v>82</v>
      </c>
      <c r="AV135" s="14" t="s">
        <v>82</v>
      </c>
      <c r="AW135" s="14" t="s">
        <v>34</v>
      </c>
      <c r="AX135" s="14" t="s">
        <v>72</v>
      </c>
      <c r="AY135" s="242" t="s">
        <v>152</v>
      </c>
    </row>
    <row r="136" s="15" customFormat="1">
      <c r="A136" s="15"/>
      <c r="B136" s="243"/>
      <c r="C136" s="244"/>
      <c r="D136" s="223" t="s">
        <v>159</v>
      </c>
      <c r="E136" s="245" t="s">
        <v>102</v>
      </c>
      <c r="F136" s="246" t="s">
        <v>168</v>
      </c>
      <c r="G136" s="244"/>
      <c r="H136" s="247">
        <v>59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159</v>
      </c>
      <c r="AU136" s="253" t="s">
        <v>82</v>
      </c>
      <c r="AV136" s="15" t="s">
        <v>157</v>
      </c>
      <c r="AW136" s="15" t="s">
        <v>34</v>
      </c>
      <c r="AX136" s="15" t="s">
        <v>80</v>
      </c>
      <c r="AY136" s="253" t="s">
        <v>152</v>
      </c>
    </row>
    <row r="137" s="2" customFormat="1" ht="55.5" customHeight="1">
      <c r="A137" s="41"/>
      <c r="B137" s="42"/>
      <c r="C137" s="208" t="s">
        <v>8</v>
      </c>
      <c r="D137" s="208" t="s">
        <v>154</v>
      </c>
      <c r="E137" s="209" t="s">
        <v>217</v>
      </c>
      <c r="F137" s="210" t="s">
        <v>218</v>
      </c>
      <c r="G137" s="211" t="s">
        <v>106</v>
      </c>
      <c r="H137" s="212">
        <v>661.67899999999997</v>
      </c>
      <c r="I137" s="213"/>
      <c r="J137" s="214">
        <f>ROUND(I137*H137,2)</f>
        <v>0</v>
      </c>
      <c r="K137" s="210" t="s">
        <v>171</v>
      </c>
      <c r="L137" s="47"/>
      <c r="M137" s="215" t="s">
        <v>19</v>
      </c>
      <c r="N137" s="216" t="s">
        <v>43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157</v>
      </c>
      <c r="AT137" s="219" t="s">
        <v>154</v>
      </c>
      <c r="AU137" s="219" t="s">
        <v>82</v>
      </c>
      <c r="AY137" s="20" t="s">
        <v>152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80</v>
      </c>
      <c r="BK137" s="220">
        <f>ROUND(I137*H137,2)</f>
        <v>0</v>
      </c>
      <c r="BL137" s="20" t="s">
        <v>157</v>
      </c>
      <c r="BM137" s="219" t="s">
        <v>746</v>
      </c>
    </row>
    <row r="138" s="2" customFormat="1">
      <c r="A138" s="41"/>
      <c r="B138" s="42"/>
      <c r="C138" s="43"/>
      <c r="D138" s="254" t="s">
        <v>173</v>
      </c>
      <c r="E138" s="43"/>
      <c r="F138" s="255" t="s">
        <v>220</v>
      </c>
      <c r="G138" s="43"/>
      <c r="H138" s="43"/>
      <c r="I138" s="256"/>
      <c r="J138" s="43"/>
      <c r="K138" s="43"/>
      <c r="L138" s="47"/>
      <c r="M138" s="257"/>
      <c r="N138" s="258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173</v>
      </c>
      <c r="AU138" s="20" t="s">
        <v>82</v>
      </c>
    </row>
    <row r="139" s="13" customFormat="1">
      <c r="A139" s="13"/>
      <c r="B139" s="221"/>
      <c r="C139" s="222"/>
      <c r="D139" s="223" t="s">
        <v>159</v>
      </c>
      <c r="E139" s="224" t="s">
        <v>19</v>
      </c>
      <c r="F139" s="225" t="s">
        <v>221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159</v>
      </c>
      <c r="AU139" s="231" t="s">
        <v>82</v>
      </c>
      <c r="AV139" s="13" t="s">
        <v>80</v>
      </c>
      <c r="AW139" s="13" t="s">
        <v>34</v>
      </c>
      <c r="AX139" s="13" t="s">
        <v>72</v>
      </c>
      <c r="AY139" s="231" t="s">
        <v>152</v>
      </c>
    </row>
    <row r="140" s="13" customFormat="1">
      <c r="A140" s="13"/>
      <c r="B140" s="221"/>
      <c r="C140" s="222"/>
      <c r="D140" s="223" t="s">
        <v>159</v>
      </c>
      <c r="E140" s="224" t="s">
        <v>19</v>
      </c>
      <c r="F140" s="225" t="s">
        <v>222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159</v>
      </c>
      <c r="AU140" s="231" t="s">
        <v>82</v>
      </c>
      <c r="AV140" s="13" t="s">
        <v>80</v>
      </c>
      <c r="AW140" s="13" t="s">
        <v>34</v>
      </c>
      <c r="AX140" s="13" t="s">
        <v>72</v>
      </c>
      <c r="AY140" s="231" t="s">
        <v>152</v>
      </c>
    </row>
    <row r="141" s="13" customFormat="1">
      <c r="A141" s="13"/>
      <c r="B141" s="221"/>
      <c r="C141" s="222"/>
      <c r="D141" s="223" t="s">
        <v>159</v>
      </c>
      <c r="E141" s="224" t="s">
        <v>19</v>
      </c>
      <c r="F141" s="225" t="s">
        <v>223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159</v>
      </c>
      <c r="AU141" s="231" t="s">
        <v>82</v>
      </c>
      <c r="AV141" s="13" t="s">
        <v>80</v>
      </c>
      <c r="AW141" s="13" t="s">
        <v>34</v>
      </c>
      <c r="AX141" s="13" t="s">
        <v>72</v>
      </c>
      <c r="AY141" s="231" t="s">
        <v>152</v>
      </c>
    </row>
    <row r="142" s="13" customFormat="1">
      <c r="A142" s="13"/>
      <c r="B142" s="221"/>
      <c r="C142" s="222"/>
      <c r="D142" s="223" t="s">
        <v>159</v>
      </c>
      <c r="E142" s="224" t="s">
        <v>19</v>
      </c>
      <c r="F142" s="225" t="s">
        <v>160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159</v>
      </c>
      <c r="AU142" s="231" t="s">
        <v>82</v>
      </c>
      <c r="AV142" s="13" t="s">
        <v>80</v>
      </c>
      <c r="AW142" s="13" t="s">
        <v>34</v>
      </c>
      <c r="AX142" s="13" t="s">
        <v>72</v>
      </c>
      <c r="AY142" s="231" t="s">
        <v>152</v>
      </c>
    </row>
    <row r="143" s="14" customFormat="1">
      <c r="A143" s="14"/>
      <c r="B143" s="232"/>
      <c r="C143" s="233"/>
      <c r="D143" s="223" t="s">
        <v>159</v>
      </c>
      <c r="E143" s="234" t="s">
        <v>19</v>
      </c>
      <c r="F143" s="235" t="s">
        <v>747</v>
      </c>
      <c r="G143" s="233"/>
      <c r="H143" s="236">
        <v>64.599999999999994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159</v>
      </c>
      <c r="AU143" s="242" t="s">
        <v>82</v>
      </c>
      <c r="AV143" s="14" t="s">
        <v>82</v>
      </c>
      <c r="AW143" s="14" t="s">
        <v>34</v>
      </c>
      <c r="AX143" s="14" t="s">
        <v>72</v>
      </c>
      <c r="AY143" s="242" t="s">
        <v>152</v>
      </c>
    </row>
    <row r="144" s="13" customFormat="1">
      <c r="A144" s="13"/>
      <c r="B144" s="221"/>
      <c r="C144" s="222"/>
      <c r="D144" s="223" t="s">
        <v>159</v>
      </c>
      <c r="E144" s="224" t="s">
        <v>19</v>
      </c>
      <c r="F144" s="225" t="s">
        <v>162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159</v>
      </c>
      <c r="AU144" s="231" t="s">
        <v>82</v>
      </c>
      <c r="AV144" s="13" t="s">
        <v>80</v>
      </c>
      <c r="AW144" s="13" t="s">
        <v>34</v>
      </c>
      <c r="AX144" s="13" t="s">
        <v>72</v>
      </c>
      <c r="AY144" s="231" t="s">
        <v>152</v>
      </c>
    </row>
    <row r="145" s="14" customFormat="1">
      <c r="A145" s="14"/>
      <c r="B145" s="232"/>
      <c r="C145" s="233"/>
      <c r="D145" s="223" t="s">
        <v>159</v>
      </c>
      <c r="E145" s="234" t="s">
        <v>19</v>
      </c>
      <c r="F145" s="235" t="s">
        <v>748</v>
      </c>
      <c r="G145" s="233"/>
      <c r="H145" s="236">
        <v>667.85000000000002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159</v>
      </c>
      <c r="AU145" s="242" t="s">
        <v>82</v>
      </c>
      <c r="AV145" s="14" t="s">
        <v>82</v>
      </c>
      <c r="AW145" s="14" t="s">
        <v>34</v>
      </c>
      <c r="AX145" s="14" t="s">
        <v>72</v>
      </c>
      <c r="AY145" s="242" t="s">
        <v>152</v>
      </c>
    </row>
    <row r="146" s="14" customFormat="1">
      <c r="A146" s="14"/>
      <c r="B146" s="232"/>
      <c r="C146" s="233"/>
      <c r="D146" s="223" t="s">
        <v>159</v>
      </c>
      <c r="E146" s="234" t="s">
        <v>19</v>
      </c>
      <c r="F146" s="235" t="s">
        <v>749</v>
      </c>
      <c r="G146" s="233"/>
      <c r="H146" s="236">
        <v>85.956000000000003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2" t="s">
        <v>159</v>
      </c>
      <c r="AU146" s="242" t="s">
        <v>82</v>
      </c>
      <c r="AV146" s="14" t="s">
        <v>82</v>
      </c>
      <c r="AW146" s="14" t="s">
        <v>34</v>
      </c>
      <c r="AX146" s="14" t="s">
        <v>72</v>
      </c>
      <c r="AY146" s="242" t="s">
        <v>152</v>
      </c>
    </row>
    <row r="147" s="13" customFormat="1">
      <c r="A147" s="13"/>
      <c r="B147" s="221"/>
      <c r="C147" s="222"/>
      <c r="D147" s="223" t="s">
        <v>159</v>
      </c>
      <c r="E147" s="224" t="s">
        <v>19</v>
      </c>
      <c r="F147" s="225" t="s">
        <v>165</v>
      </c>
      <c r="G147" s="222"/>
      <c r="H147" s="224" t="s">
        <v>19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159</v>
      </c>
      <c r="AU147" s="231" t="s">
        <v>82</v>
      </c>
      <c r="AV147" s="13" t="s">
        <v>80</v>
      </c>
      <c r="AW147" s="13" t="s">
        <v>34</v>
      </c>
      <c r="AX147" s="13" t="s">
        <v>72</v>
      </c>
      <c r="AY147" s="231" t="s">
        <v>152</v>
      </c>
    </row>
    <row r="148" s="13" customFormat="1">
      <c r="A148" s="13"/>
      <c r="B148" s="221"/>
      <c r="C148" s="222"/>
      <c r="D148" s="223" t="s">
        <v>159</v>
      </c>
      <c r="E148" s="224" t="s">
        <v>19</v>
      </c>
      <c r="F148" s="225" t="s">
        <v>166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159</v>
      </c>
      <c r="AU148" s="231" t="s">
        <v>82</v>
      </c>
      <c r="AV148" s="13" t="s">
        <v>80</v>
      </c>
      <c r="AW148" s="13" t="s">
        <v>34</v>
      </c>
      <c r="AX148" s="13" t="s">
        <v>72</v>
      </c>
      <c r="AY148" s="231" t="s">
        <v>152</v>
      </c>
    </row>
    <row r="149" s="13" customFormat="1">
      <c r="A149" s="13"/>
      <c r="B149" s="221"/>
      <c r="C149" s="222"/>
      <c r="D149" s="223" t="s">
        <v>159</v>
      </c>
      <c r="E149" s="224" t="s">
        <v>19</v>
      </c>
      <c r="F149" s="225" t="s">
        <v>167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159</v>
      </c>
      <c r="AU149" s="231" t="s">
        <v>82</v>
      </c>
      <c r="AV149" s="13" t="s">
        <v>80</v>
      </c>
      <c r="AW149" s="13" t="s">
        <v>34</v>
      </c>
      <c r="AX149" s="13" t="s">
        <v>72</v>
      </c>
      <c r="AY149" s="231" t="s">
        <v>152</v>
      </c>
    </row>
    <row r="150" s="13" customFormat="1">
      <c r="A150" s="13"/>
      <c r="B150" s="221"/>
      <c r="C150" s="222"/>
      <c r="D150" s="223" t="s">
        <v>159</v>
      </c>
      <c r="E150" s="224" t="s">
        <v>19</v>
      </c>
      <c r="F150" s="225" t="s">
        <v>227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159</v>
      </c>
      <c r="AU150" s="231" t="s">
        <v>82</v>
      </c>
      <c r="AV150" s="13" t="s">
        <v>80</v>
      </c>
      <c r="AW150" s="13" t="s">
        <v>34</v>
      </c>
      <c r="AX150" s="13" t="s">
        <v>72</v>
      </c>
      <c r="AY150" s="231" t="s">
        <v>152</v>
      </c>
    </row>
    <row r="151" s="14" customFormat="1">
      <c r="A151" s="14"/>
      <c r="B151" s="232"/>
      <c r="C151" s="233"/>
      <c r="D151" s="223" t="s">
        <v>159</v>
      </c>
      <c r="E151" s="234" t="s">
        <v>19</v>
      </c>
      <c r="F151" s="235" t="s">
        <v>750</v>
      </c>
      <c r="G151" s="233"/>
      <c r="H151" s="236">
        <v>126.84999999999999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159</v>
      </c>
      <c r="AU151" s="242" t="s">
        <v>82</v>
      </c>
      <c r="AV151" s="14" t="s">
        <v>82</v>
      </c>
      <c r="AW151" s="14" t="s">
        <v>34</v>
      </c>
      <c r="AX151" s="14" t="s">
        <v>72</v>
      </c>
      <c r="AY151" s="242" t="s">
        <v>152</v>
      </c>
    </row>
    <row r="152" s="15" customFormat="1">
      <c r="A152" s="15"/>
      <c r="B152" s="243"/>
      <c r="C152" s="244"/>
      <c r="D152" s="223" t="s">
        <v>159</v>
      </c>
      <c r="E152" s="245" t="s">
        <v>104</v>
      </c>
      <c r="F152" s="246" t="s">
        <v>168</v>
      </c>
      <c r="G152" s="244"/>
      <c r="H152" s="247">
        <v>945.25599999999997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3" t="s">
        <v>159</v>
      </c>
      <c r="AU152" s="253" t="s">
        <v>82</v>
      </c>
      <c r="AV152" s="15" t="s">
        <v>157</v>
      </c>
      <c r="AW152" s="15" t="s">
        <v>34</v>
      </c>
      <c r="AX152" s="15" t="s">
        <v>72</v>
      </c>
      <c r="AY152" s="253" t="s">
        <v>152</v>
      </c>
    </row>
    <row r="153" s="13" customFormat="1">
      <c r="A153" s="13"/>
      <c r="B153" s="221"/>
      <c r="C153" s="222"/>
      <c r="D153" s="223" t="s">
        <v>159</v>
      </c>
      <c r="E153" s="224" t="s">
        <v>19</v>
      </c>
      <c r="F153" s="225" t="s">
        <v>230</v>
      </c>
      <c r="G153" s="222"/>
      <c r="H153" s="224" t="s">
        <v>19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159</v>
      </c>
      <c r="AU153" s="231" t="s">
        <v>82</v>
      </c>
      <c r="AV153" s="13" t="s">
        <v>80</v>
      </c>
      <c r="AW153" s="13" t="s">
        <v>34</v>
      </c>
      <c r="AX153" s="13" t="s">
        <v>72</v>
      </c>
      <c r="AY153" s="231" t="s">
        <v>152</v>
      </c>
    </row>
    <row r="154" s="14" customFormat="1">
      <c r="A154" s="14"/>
      <c r="B154" s="232"/>
      <c r="C154" s="233"/>
      <c r="D154" s="223" t="s">
        <v>159</v>
      </c>
      <c r="E154" s="234" t="s">
        <v>19</v>
      </c>
      <c r="F154" s="235" t="s">
        <v>231</v>
      </c>
      <c r="G154" s="233"/>
      <c r="H154" s="236">
        <v>661.67899999999997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159</v>
      </c>
      <c r="AU154" s="242" t="s">
        <v>82</v>
      </c>
      <c r="AV154" s="14" t="s">
        <v>82</v>
      </c>
      <c r="AW154" s="14" t="s">
        <v>34</v>
      </c>
      <c r="AX154" s="14" t="s">
        <v>80</v>
      </c>
      <c r="AY154" s="242" t="s">
        <v>152</v>
      </c>
    </row>
    <row r="155" s="2" customFormat="1" ht="55.5" customHeight="1">
      <c r="A155" s="41"/>
      <c r="B155" s="42"/>
      <c r="C155" s="208" t="s">
        <v>247</v>
      </c>
      <c r="D155" s="208" t="s">
        <v>154</v>
      </c>
      <c r="E155" s="209" t="s">
        <v>233</v>
      </c>
      <c r="F155" s="210" t="s">
        <v>234</v>
      </c>
      <c r="G155" s="211" t="s">
        <v>106</v>
      </c>
      <c r="H155" s="212">
        <v>283.577</v>
      </c>
      <c r="I155" s="213"/>
      <c r="J155" s="214">
        <f>ROUND(I155*H155,2)</f>
        <v>0</v>
      </c>
      <c r="K155" s="210" t="s">
        <v>171</v>
      </c>
      <c r="L155" s="47"/>
      <c r="M155" s="215" t="s">
        <v>19</v>
      </c>
      <c r="N155" s="216" t="s">
        <v>43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157</v>
      </c>
      <c r="AT155" s="219" t="s">
        <v>154</v>
      </c>
      <c r="AU155" s="219" t="s">
        <v>82</v>
      </c>
      <c r="AY155" s="20" t="s">
        <v>152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80</v>
      </c>
      <c r="BK155" s="220">
        <f>ROUND(I155*H155,2)</f>
        <v>0</v>
      </c>
      <c r="BL155" s="20" t="s">
        <v>157</v>
      </c>
      <c r="BM155" s="219" t="s">
        <v>751</v>
      </c>
    </row>
    <row r="156" s="2" customFormat="1">
      <c r="A156" s="41"/>
      <c r="B156" s="42"/>
      <c r="C156" s="43"/>
      <c r="D156" s="254" t="s">
        <v>173</v>
      </c>
      <c r="E156" s="43"/>
      <c r="F156" s="255" t="s">
        <v>236</v>
      </c>
      <c r="G156" s="43"/>
      <c r="H156" s="43"/>
      <c r="I156" s="256"/>
      <c r="J156" s="43"/>
      <c r="K156" s="43"/>
      <c r="L156" s="47"/>
      <c r="M156" s="257"/>
      <c r="N156" s="258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173</v>
      </c>
      <c r="AU156" s="20" t="s">
        <v>82</v>
      </c>
    </row>
    <row r="157" s="13" customFormat="1">
      <c r="A157" s="13"/>
      <c r="B157" s="221"/>
      <c r="C157" s="222"/>
      <c r="D157" s="223" t="s">
        <v>159</v>
      </c>
      <c r="E157" s="224" t="s">
        <v>19</v>
      </c>
      <c r="F157" s="225" t="s">
        <v>237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159</v>
      </c>
      <c r="AU157" s="231" t="s">
        <v>82</v>
      </c>
      <c r="AV157" s="13" t="s">
        <v>80</v>
      </c>
      <c r="AW157" s="13" t="s">
        <v>34</v>
      </c>
      <c r="AX157" s="13" t="s">
        <v>72</v>
      </c>
      <c r="AY157" s="231" t="s">
        <v>152</v>
      </c>
    </row>
    <row r="158" s="14" customFormat="1">
      <c r="A158" s="14"/>
      <c r="B158" s="232"/>
      <c r="C158" s="233"/>
      <c r="D158" s="223" t="s">
        <v>159</v>
      </c>
      <c r="E158" s="234" t="s">
        <v>19</v>
      </c>
      <c r="F158" s="235" t="s">
        <v>238</v>
      </c>
      <c r="G158" s="233"/>
      <c r="H158" s="236">
        <v>283.577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159</v>
      </c>
      <c r="AU158" s="242" t="s">
        <v>82</v>
      </c>
      <c r="AV158" s="14" t="s">
        <v>82</v>
      </c>
      <c r="AW158" s="14" t="s">
        <v>34</v>
      </c>
      <c r="AX158" s="14" t="s">
        <v>80</v>
      </c>
      <c r="AY158" s="242" t="s">
        <v>152</v>
      </c>
    </row>
    <row r="159" s="2" customFormat="1" ht="37.8" customHeight="1">
      <c r="A159" s="41"/>
      <c r="B159" s="42"/>
      <c r="C159" s="208" t="s">
        <v>253</v>
      </c>
      <c r="D159" s="208" t="s">
        <v>154</v>
      </c>
      <c r="E159" s="209" t="s">
        <v>239</v>
      </c>
      <c r="F159" s="210" t="s">
        <v>240</v>
      </c>
      <c r="G159" s="211" t="s">
        <v>106</v>
      </c>
      <c r="H159" s="212">
        <v>76.5</v>
      </c>
      <c r="I159" s="213"/>
      <c r="J159" s="214">
        <f>ROUND(I159*H159,2)</f>
        <v>0</v>
      </c>
      <c r="K159" s="210" t="s">
        <v>19</v>
      </c>
      <c r="L159" s="47"/>
      <c r="M159" s="215" t="s">
        <v>19</v>
      </c>
      <c r="N159" s="216" t="s">
        <v>43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157</v>
      </c>
      <c r="AT159" s="219" t="s">
        <v>154</v>
      </c>
      <c r="AU159" s="219" t="s">
        <v>82</v>
      </c>
      <c r="AY159" s="20" t="s">
        <v>152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80</v>
      </c>
      <c r="BK159" s="220">
        <f>ROUND(I159*H159,2)</f>
        <v>0</v>
      </c>
      <c r="BL159" s="20" t="s">
        <v>157</v>
      </c>
      <c r="BM159" s="219" t="s">
        <v>752</v>
      </c>
    </row>
    <row r="160" s="14" customFormat="1">
      <c r="A160" s="14"/>
      <c r="B160" s="232"/>
      <c r="C160" s="233"/>
      <c r="D160" s="223" t="s">
        <v>159</v>
      </c>
      <c r="E160" s="234" t="s">
        <v>19</v>
      </c>
      <c r="F160" s="235" t="s">
        <v>753</v>
      </c>
      <c r="G160" s="233"/>
      <c r="H160" s="236">
        <v>15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2" t="s">
        <v>159</v>
      </c>
      <c r="AU160" s="242" t="s">
        <v>82</v>
      </c>
      <c r="AV160" s="14" t="s">
        <v>82</v>
      </c>
      <c r="AW160" s="14" t="s">
        <v>34</v>
      </c>
      <c r="AX160" s="14" t="s">
        <v>72</v>
      </c>
      <c r="AY160" s="242" t="s">
        <v>152</v>
      </c>
    </row>
    <row r="161" s="14" customFormat="1">
      <c r="A161" s="14"/>
      <c r="B161" s="232"/>
      <c r="C161" s="233"/>
      <c r="D161" s="223" t="s">
        <v>159</v>
      </c>
      <c r="E161" s="234" t="s">
        <v>19</v>
      </c>
      <c r="F161" s="235" t="s">
        <v>754</v>
      </c>
      <c r="G161" s="233"/>
      <c r="H161" s="236">
        <v>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159</v>
      </c>
      <c r="AU161" s="242" t="s">
        <v>82</v>
      </c>
      <c r="AV161" s="14" t="s">
        <v>82</v>
      </c>
      <c r="AW161" s="14" t="s">
        <v>34</v>
      </c>
      <c r="AX161" s="14" t="s">
        <v>72</v>
      </c>
      <c r="AY161" s="242" t="s">
        <v>152</v>
      </c>
    </row>
    <row r="162" s="14" customFormat="1">
      <c r="A162" s="14"/>
      <c r="B162" s="232"/>
      <c r="C162" s="233"/>
      <c r="D162" s="223" t="s">
        <v>159</v>
      </c>
      <c r="E162" s="234" t="s">
        <v>19</v>
      </c>
      <c r="F162" s="235" t="s">
        <v>755</v>
      </c>
      <c r="G162" s="233"/>
      <c r="H162" s="236">
        <v>7.5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159</v>
      </c>
      <c r="AU162" s="242" t="s">
        <v>82</v>
      </c>
      <c r="AV162" s="14" t="s">
        <v>82</v>
      </c>
      <c r="AW162" s="14" t="s">
        <v>34</v>
      </c>
      <c r="AX162" s="14" t="s">
        <v>72</v>
      </c>
      <c r="AY162" s="242" t="s">
        <v>152</v>
      </c>
    </row>
    <row r="163" s="14" customFormat="1">
      <c r="A163" s="14"/>
      <c r="B163" s="232"/>
      <c r="C163" s="233"/>
      <c r="D163" s="223" t="s">
        <v>159</v>
      </c>
      <c r="E163" s="234" t="s">
        <v>19</v>
      </c>
      <c r="F163" s="235" t="s">
        <v>756</v>
      </c>
      <c r="G163" s="233"/>
      <c r="H163" s="236">
        <v>7.5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159</v>
      </c>
      <c r="AU163" s="242" t="s">
        <v>82</v>
      </c>
      <c r="AV163" s="14" t="s">
        <v>82</v>
      </c>
      <c r="AW163" s="14" t="s">
        <v>34</v>
      </c>
      <c r="AX163" s="14" t="s">
        <v>72</v>
      </c>
      <c r="AY163" s="242" t="s">
        <v>152</v>
      </c>
    </row>
    <row r="164" s="14" customFormat="1">
      <c r="A164" s="14"/>
      <c r="B164" s="232"/>
      <c r="C164" s="233"/>
      <c r="D164" s="223" t="s">
        <v>159</v>
      </c>
      <c r="E164" s="234" t="s">
        <v>19</v>
      </c>
      <c r="F164" s="235" t="s">
        <v>757</v>
      </c>
      <c r="G164" s="233"/>
      <c r="H164" s="236">
        <v>37.5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159</v>
      </c>
      <c r="AU164" s="242" t="s">
        <v>82</v>
      </c>
      <c r="AV164" s="14" t="s">
        <v>82</v>
      </c>
      <c r="AW164" s="14" t="s">
        <v>34</v>
      </c>
      <c r="AX164" s="14" t="s">
        <v>72</v>
      </c>
      <c r="AY164" s="242" t="s">
        <v>152</v>
      </c>
    </row>
    <row r="165" s="15" customFormat="1">
      <c r="A165" s="15"/>
      <c r="B165" s="243"/>
      <c r="C165" s="244"/>
      <c r="D165" s="223" t="s">
        <v>159</v>
      </c>
      <c r="E165" s="245" t="s">
        <v>19</v>
      </c>
      <c r="F165" s="246" t="s">
        <v>168</v>
      </c>
      <c r="G165" s="244"/>
      <c r="H165" s="247">
        <v>76.5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3" t="s">
        <v>159</v>
      </c>
      <c r="AU165" s="253" t="s">
        <v>82</v>
      </c>
      <c r="AV165" s="15" t="s">
        <v>157</v>
      </c>
      <c r="AW165" s="15" t="s">
        <v>34</v>
      </c>
      <c r="AX165" s="15" t="s">
        <v>80</v>
      </c>
      <c r="AY165" s="253" t="s">
        <v>152</v>
      </c>
    </row>
    <row r="166" s="2" customFormat="1" ht="37.8" customHeight="1">
      <c r="A166" s="41"/>
      <c r="B166" s="42"/>
      <c r="C166" s="208" t="s">
        <v>258</v>
      </c>
      <c r="D166" s="208" t="s">
        <v>154</v>
      </c>
      <c r="E166" s="209" t="s">
        <v>758</v>
      </c>
      <c r="F166" s="210" t="s">
        <v>759</v>
      </c>
      <c r="G166" s="211" t="s">
        <v>96</v>
      </c>
      <c r="H166" s="212">
        <v>1861.8599999999999</v>
      </c>
      <c r="I166" s="213"/>
      <c r="J166" s="214">
        <f>ROUND(I166*H166,2)</f>
        <v>0</v>
      </c>
      <c r="K166" s="210" t="s">
        <v>171</v>
      </c>
      <c r="L166" s="47"/>
      <c r="M166" s="215" t="s">
        <v>19</v>
      </c>
      <c r="N166" s="216" t="s">
        <v>43</v>
      </c>
      <c r="O166" s="87"/>
      <c r="P166" s="217">
        <f>O166*H166</f>
        <v>0</v>
      </c>
      <c r="Q166" s="217">
        <v>0.00084999999999999995</v>
      </c>
      <c r="R166" s="217">
        <f>Q166*H166</f>
        <v>1.5825809999999998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157</v>
      </c>
      <c r="AT166" s="219" t="s">
        <v>154</v>
      </c>
      <c r="AU166" s="219" t="s">
        <v>82</v>
      </c>
      <c r="AY166" s="20" t="s">
        <v>152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80</v>
      </c>
      <c r="BK166" s="220">
        <f>ROUND(I166*H166,2)</f>
        <v>0</v>
      </c>
      <c r="BL166" s="20" t="s">
        <v>157</v>
      </c>
      <c r="BM166" s="219" t="s">
        <v>760</v>
      </c>
    </row>
    <row r="167" s="2" customFormat="1">
      <c r="A167" s="41"/>
      <c r="B167" s="42"/>
      <c r="C167" s="43"/>
      <c r="D167" s="254" t="s">
        <v>173</v>
      </c>
      <c r="E167" s="43"/>
      <c r="F167" s="255" t="s">
        <v>761</v>
      </c>
      <c r="G167" s="43"/>
      <c r="H167" s="43"/>
      <c r="I167" s="256"/>
      <c r="J167" s="43"/>
      <c r="K167" s="43"/>
      <c r="L167" s="47"/>
      <c r="M167" s="257"/>
      <c r="N167" s="258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173</v>
      </c>
      <c r="AU167" s="20" t="s">
        <v>82</v>
      </c>
    </row>
    <row r="168" s="13" customFormat="1">
      <c r="A168" s="13"/>
      <c r="B168" s="221"/>
      <c r="C168" s="222"/>
      <c r="D168" s="223" t="s">
        <v>159</v>
      </c>
      <c r="E168" s="224" t="s">
        <v>19</v>
      </c>
      <c r="F168" s="225" t="s">
        <v>160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159</v>
      </c>
      <c r="AU168" s="231" t="s">
        <v>82</v>
      </c>
      <c r="AV168" s="13" t="s">
        <v>80</v>
      </c>
      <c r="AW168" s="13" t="s">
        <v>34</v>
      </c>
      <c r="AX168" s="13" t="s">
        <v>72</v>
      </c>
      <c r="AY168" s="231" t="s">
        <v>152</v>
      </c>
    </row>
    <row r="169" s="14" customFormat="1">
      <c r="A169" s="14"/>
      <c r="B169" s="232"/>
      <c r="C169" s="233"/>
      <c r="D169" s="223" t="s">
        <v>159</v>
      </c>
      <c r="E169" s="234" t="s">
        <v>19</v>
      </c>
      <c r="F169" s="235" t="s">
        <v>762</v>
      </c>
      <c r="G169" s="233"/>
      <c r="H169" s="236">
        <v>129.19999999999999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159</v>
      </c>
      <c r="AU169" s="242" t="s">
        <v>82</v>
      </c>
      <c r="AV169" s="14" t="s">
        <v>82</v>
      </c>
      <c r="AW169" s="14" t="s">
        <v>34</v>
      </c>
      <c r="AX169" s="14" t="s">
        <v>72</v>
      </c>
      <c r="AY169" s="242" t="s">
        <v>152</v>
      </c>
    </row>
    <row r="170" s="13" customFormat="1">
      <c r="A170" s="13"/>
      <c r="B170" s="221"/>
      <c r="C170" s="222"/>
      <c r="D170" s="223" t="s">
        <v>159</v>
      </c>
      <c r="E170" s="224" t="s">
        <v>19</v>
      </c>
      <c r="F170" s="225" t="s">
        <v>162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159</v>
      </c>
      <c r="AU170" s="231" t="s">
        <v>82</v>
      </c>
      <c r="AV170" s="13" t="s">
        <v>80</v>
      </c>
      <c r="AW170" s="13" t="s">
        <v>34</v>
      </c>
      <c r="AX170" s="13" t="s">
        <v>72</v>
      </c>
      <c r="AY170" s="231" t="s">
        <v>152</v>
      </c>
    </row>
    <row r="171" s="14" customFormat="1">
      <c r="A171" s="14"/>
      <c r="B171" s="232"/>
      <c r="C171" s="233"/>
      <c r="D171" s="223" t="s">
        <v>159</v>
      </c>
      <c r="E171" s="234" t="s">
        <v>19</v>
      </c>
      <c r="F171" s="235" t="s">
        <v>763</v>
      </c>
      <c r="G171" s="233"/>
      <c r="H171" s="236">
        <v>1335.7000000000001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159</v>
      </c>
      <c r="AU171" s="242" t="s">
        <v>82</v>
      </c>
      <c r="AV171" s="14" t="s">
        <v>82</v>
      </c>
      <c r="AW171" s="14" t="s">
        <v>34</v>
      </c>
      <c r="AX171" s="14" t="s">
        <v>72</v>
      </c>
      <c r="AY171" s="242" t="s">
        <v>152</v>
      </c>
    </row>
    <row r="172" s="14" customFormat="1">
      <c r="A172" s="14"/>
      <c r="B172" s="232"/>
      <c r="C172" s="233"/>
      <c r="D172" s="223" t="s">
        <v>159</v>
      </c>
      <c r="E172" s="234" t="s">
        <v>19</v>
      </c>
      <c r="F172" s="235" t="s">
        <v>764</v>
      </c>
      <c r="G172" s="233"/>
      <c r="H172" s="236">
        <v>143.25999999999999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159</v>
      </c>
      <c r="AU172" s="242" t="s">
        <v>82</v>
      </c>
      <c r="AV172" s="14" t="s">
        <v>82</v>
      </c>
      <c r="AW172" s="14" t="s">
        <v>34</v>
      </c>
      <c r="AX172" s="14" t="s">
        <v>72</v>
      </c>
      <c r="AY172" s="242" t="s">
        <v>152</v>
      </c>
    </row>
    <row r="173" s="13" customFormat="1">
      <c r="A173" s="13"/>
      <c r="B173" s="221"/>
      <c r="C173" s="222"/>
      <c r="D173" s="223" t="s">
        <v>159</v>
      </c>
      <c r="E173" s="224" t="s">
        <v>19</v>
      </c>
      <c r="F173" s="225" t="s">
        <v>227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159</v>
      </c>
      <c r="AU173" s="231" t="s">
        <v>82</v>
      </c>
      <c r="AV173" s="13" t="s">
        <v>80</v>
      </c>
      <c r="AW173" s="13" t="s">
        <v>34</v>
      </c>
      <c r="AX173" s="13" t="s">
        <v>72</v>
      </c>
      <c r="AY173" s="231" t="s">
        <v>152</v>
      </c>
    </row>
    <row r="174" s="14" customFormat="1">
      <c r="A174" s="14"/>
      <c r="B174" s="232"/>
      <c r="C174" s="233"/>
      <c r="D174" s="223" t="s">
        <v>159</v>
      </c>
      <c r="E174" s="234" t="s">
        <v>19</v>
      </c>
      <c r="F174" s="235" t="s">
        <v>765</v>
      </c>
      <c r="G174" s="233"/>
      <c r="H174" s="236">
        <v>253.69999999999999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159</v>
      </c>
      <c r="AU174" s="242" t="s">
        <v>82</v>
      </c>
      <c r="AV174" s="14" t="s">
        <v>82</v>
      </c>
      <c r="AW174" s="14" t="s">
        <v>34</v>
      </c>
      <c r="AX174" s="14" t="s">
        <v>72</v>
      </c>
      <c r="AY174" s="242" t="s">
        <v>152</v>
      </c>
    </row>
    <row r="175" s="15" customFormat="1">
      <c r="A175" s="15"/>
      <c r="B175" s="243"/>
      <c r="C175" s="244"/>
      <c r="D175" s="223" t="s">
        <v>159</v>
      </c>
      <c r="E175" s="245" t="s">
        <v>19</v>
      </c>
      <c r="F175" s="246" t="s">
        <v>168</v>
      </c>
      <c r="G175" s="244"/>
      <c r="H175" s="247">
        <v>1861.8599999999999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3" t="s">
        <v>159</v>
      </c>
      <c r="AU175" s="253" t="s">
        <v>82</v>
      </c>
      <c r="AV175" s="15" t="s">
        <v>157</v>
      </c>
      <c r="AW175" s="15" t="s">
        <v>34</v>
      </c>
      <c r="AX175" s="15" t="s">
        <v>80</v>
      </c>
      <c r="AY175" s="253" t="s">
        <v>152</v>
      </c>
    </row>
    <row r="176" s="2" customFormat="1" ht="44.25" customHeight="1">
      <c r="A176" s="41"/>
      <c r="B176" s="42"/>
      <c r="C176" s="208" t="s">
        <v>264</v>
      </c>
      <c r="D176" s="208" t="s">
        <v>154</v>
      </c>
      <c r="E176" s="209" t="s">
        <v>766</v>
      </c>
      <c r="F176" s="210" t="s">
        <v>767</v>
      </c>
      <c r="G176" s="211" t="s">
        <v>96</v>
      </c>
      <c r="H176" s="212">
        <v>1861.8599999999999</v>
      </c>
      <c r="I176" s="213"/>
      <c r="J176" s="214">
        <f>ROUND(I176*H176,2)</f>
        <v>0</v>
      </c>
      <c r="K176" s="210" t="s">
        <v>171</v>
      </c>
      <c r="L176" s="47"/>
      <c r="M176" s="215" t="s">
        <v>19</v>
      </c>
      <c r="N176" s="216" t="s">
        <v>43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9" t="s">
        <v>157</v>
      </c>
      <c r="AT176" s="219" t="s">
        <v>154</v>
      </c>
      <c r="AU176" s="219" t="s">
        <v>82</v>
      </c>
      <c r="AY176" s="20" t="s">
        <v>152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80</v>
      </c>
      <c r="BK176" s="220">
        <f>ROUND(I176*H176,2)</f>
        <v>0</v>
      </c>
      <c r="BL176" s="20" t="s">
        <v>157</v>
      </c>
      <c r="BM176" s="219" t="s">
        <v>768</v>
      </c>
    </row>
    <row r="177" s="2" customFormat="1">
      <c r="A177" s="41"/>
      <c r="B177" s="42"/>
      <c r="C177" s="43"/>
      <c r="D177" s="254" t="s">
        <v>173</v>
      </c>
      <c r="E177" s="43"/>
      <c r="F177" s="255" t="s">
        <v>769</v>
      </c>
      <c r="G177" s="43"/>
      <c r="H177" s="43"/>
      <c r="I177" s="256"/>
      <c r="J177" s="43"/>
      <c r="K177" s="43"/>
      <c r="L177" s="47"/>
      <c r="M177" s="257"/>
      <c r="N177" s="258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173</v>
      </c>
      <c r="AU177" s="20" t="s">
        <v>82</v>
      </c>
    </row>
    <row r="178" s="14" customFormat="1">
      <c r="A178" s="14"/>
      <c r="B178" s="232"/>
      <c r="C178" s="233"/>
      <c r="D178" s="223" t="s">
        <v>159</v>
      </c>
      <c r="E178" s="234" t="s">
        <v>19</v>
      </c>
      <c r="F178" s="235" t="s">
        <v>770</v>
      </c>
      <c r="G178" s="233"/>
      <c r="H178" s="236">
        <v>1861.8599999999999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2" t="s">
        <v>159</v>
      </c>
      <c r="AU178" s="242" t="s">
        <v>82</v>
      </c>
      <c r="AV178" s="14" t="s">
        <v>82</v>
      </c>
      <c r="AW178" s="14" t="s">
        <v>34</v>
      </c>
      <c r="AX178" s="14" t="s">
        <v>80</v>
      </c>
      <c r="AY178" s="242" t="s">
        <v>152</v>
      </c>
    </row>
    <row r="179" s="2" customFormat="1" ht="62.7" customHeight="1">
      <c r="A179" s="41"/>
      <c r="B179" s="42"/>
      <c r="C179" s="208" t="s">
        <v>270</v>
      </c>
      <c r="D179" s="208" t="s">
        <v>154</v>
      </c>
      <c r="E179" s="209" t="s">
        <v>259</v>
      </c>
      <c r="F179" s="210" t="s">
        <v>260</v>
      </c>
      <c r="G179" s="211" t="s">
        <v>106</v>
      </c>
      <c r="H179" s="212">
        <v>841.70100000000002</v>
      </c>
      <c r="I179" s="213"/>
      <c r="J179" s="214">
        <f>ROUND(I179*H179,2)</f>
        <v>0</v>
      </c>
      <c r="K179" s="210" t="s">
        <v>171</v>
      </c>
      <c r="L179" s="47"/>
      <c r="M179" s="215" t="s">
        <v>19</v>
      </c>
      <c r="N179" s="216" t="s">
        <v>43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157</v>
      </c>
      <c r="AT179" s="219" t="s">
        <v>154</v>
      </c>
      <c r="AU179" s="219" t="s">
        <v>82</v>
      </c>
      <c r="AY179" s="20" t="s">
        <v>152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80</v>
      </c>
      <c r="BK179" s="220">
        <f>ROUND(I179*H179,2)</f>
        <v>0</v>
      </c>
      <c r="BL179" s="20" t="s">
        <v>157</v>
      </c>
      <c r="BM179" s="219" t="s">
        <v>771</v>
      </c>
    </row>
    <row r="180" s="2" customFormat="1">
      <c r="A180" s="41"/>
      <c r="B180" s="42"/>
      <c r="C180" s="43"/>
      <c r="D180" s="254" t="s">
        <v>173</v>
      </c>
      <c r="E180" s="43"/>
      <c r="F180" s="255" t="s">
        <v>262</v>
      </c>
      <c r="G180" s="43"/>
      <c r="H180" s="43"/>
      <c r="I180" s="256"/>
      <c r="J180" s="43"/>
      <c r="K180" s="43"/>
      <c r="L180" s="47"/>
      <c r="M180" s="257"/>
      <c r="N180" s="258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173</v>
      </c>
      <c r="AU180" s="20" t="s">
        <v>82</v>
      </c>
    </row>
    <row r="181" s="14" customFormat="1">
      <c r="A181" s="14"/>
      <c r="B181" s="232"/>
      <c r="C181" s="233"/>
      <c r="D181" s="223" t="s">
        <v>159</v>
      </c>
      <c r="E181" s="234" t="s">
        <v>19</v>
      </c>
      <c r="F181" s="235" t="s">
        <v>263</v>
      </c>
      <c r="G181" s="233"/>
      <c r="H181" s="236">
        <v>841.70100000000002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2" t="s">
        <v>159</v>
      </c>
      <c r="AU181" s="242" t="s">
        <v>82</v>
      </c>
      <c r="AV181" s="14" t="s">
        <v>82</v>
      </c>
      <c r="AW181" s="14" t="s">
        <v>34</v>
      </c>
      <c r="AX181" s="14" t="s">
        <v>80</v>
      </c>
      <c r="AY181" s="242" t="s">
        <v>152</v>
      </c>
    </row>
    <row r="182" s="2" customFormat="1" ht="62.7" customHeight="1">
      <c r="A182" s="41"/>
      <c r="B182" s="42"/>
      <c r="C182" s="208" t="s">
        <v>274</v>
      </c>
      <c r="D182" s="208" t="s">
        <v>154</v>
      </c>
      <c r="E182" s="209" t="s">
        <v>265</v>
      </c>
      <c r="F182" s="210" t="s">
        <v>266</v>
      </c>
      <c r="G182" s="211" t="s">
        <v>106</v>
      </c>
      <c r="H182" s="212">
        <v>360.72899999999998</v>
      </c>
      <c r="I182" s="213"/>
      <c r="J182" s="214">
        <f>ROUND(I182*H182,2)</f>
        <v>0</v>
      </c>
      <c r="K182" s="210" t="s">
        <v>171</v>
      </c>
      <c r="L182" s="47"/>
      <c r="M182" s="215" t="s">
        <v>19</v>
      </c>
      <c r="N182" s="216" t="s">
        <v>43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157</v>
      </c>
      <c r="AT182" s="219" t="s">
        <v>154</v>
      </c>
      <c r="AU182" s="219" t="s">
        <v>82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80</v>
      </c>
      <c r="BK182" s="220">
        <f>ROUND(I182*H182,2)</f>
        <v>0</v>
      </c>
      <c r="BL182" s="20" t="s">
        <v>157</v>
      </c>
      <c r="BM182" s="219" t="s">
        <v>772</v>
      </c>
    </row>
    <row r="183" s="2" customFormat="1">
      <c r="A183" s="41"/>
      <c r="B183" s="42"/>
      <c r="C183" s="43"/>
      <c r="D183" s="254" t="s">
        <v>173</v>
      </c>
      <c r="E183" s="43"/>
      <c r="F183" s="255" t="s">
        <v>268</v>
      </c>
      <c r="G183" s="43"/>
      <c r="H183" s="43"/>
      <c r="I183" s="256"/>
      <c r="J183" s="43"/>
      <c r="K183" s="43"/>
      <c r="L183" s="47"/>
      <c r="M183" s="257"/>
      <c r="N183" s="258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173</v>
      </c>
      <c r="AU183" s="20" t="s">
        <v>82</v>
      </c>
    </row>
    <row r="184" s="14" customFormat="1">
      <c r="A184" s="14"/>
      <c r="B184" s="232"/>
      <c r="C184" s="233"/>
      <c r="D184" s="223" t="s">
        <v>159</v>
      </c>
      <c r="E184" s="234" t="s">
        <v>19</v>
      </c>
      <c r="F184" s="235" t="s">
        <v>269</v>
      </c>
      <c r="G184" s="233"/>
      <c r="H184" s="236">
        <v>360.72899999999998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2" t="s">
        <v>159</v>
      </c>
      <c r="AU184" s="242" t="s">
        <v>82</v>
      </c>
      <c r="AV184" s="14" t="s">
        <v>82</v>
      </c>
      <c r="AW184" s="14" t="s">
        <v>34</v>
      </c>
      <c r="AX184" s="14" t="s">
        <v>80</v>
      </c>
      <c r="AY184" s="242" t="s">
        <v>152</v>
      </c>
    </row>
    <row r="185" s="2" customFormat="1" ht="44.25" customHeight="1">
      <c r="A185" s="41"/>
      <c r="B185" s="42"/>
      <c r="C185" s="208" t="s">
        <v>278</v>
      </c>
      <c r="D185" s="208" t="s">
        <v>154</v>
      </c>
      <c r="E185" s="209" t="s">
        <v>271</v>
      </c>
      <c r="F185" s="210" t="s">
        <v>272</v>
      </c>
      <c r="G185" s="211" t="s">
        <v>106</v>
      </c>
      <c r="H185" s="212">
        <v>661.67899999999997</v>
      </c>
      <c r="I185" s="213"/>
      <c r="J185" s="214">
        <f>ROUND(I185*H185,2)</f>
        <v>0</v>
      </c>
      <c r="K185" s="210" t="s">
        <v>19</v>
      </c>
      <c r="L185" s="47"/>
      <c r="M185" s="215" t="s">
        <v>19</v>
      </c>
      <c r="N185" s="216" t="s">
        <v>43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157</v>
      </c>
      <c r="AT185" s="219" t="s">
        <v>154</v>
      </c>
      <c r="AU185" s="219" t="s">
        <v>82</v>
      </c>
      <c r="AY185" s="20" t="s">
        <v>152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80</v>
      </c>
      <c r="BK185" s="220">
        <f>ROUND(I185*H185,2)</f>
        <v>0</v>
      </c>
      <c r="BL185" s="20" t="s">
        <v>157</v>
      </c>
      <c r="BM185" s="219" t="s">
        <v>773</v>
      </c>
    </row>
    <row r="186" s="14" customFormat="1">
      <c r="A186" s="14"/>
      <c r="B186" s="232"/>
      <c r="C186" s="233"/>
      <c r="D186" s="223" t="s">
        <v>159</v>
      </c>
      <c r="E186" s="234" t="s">
        <v>19</v>
      </c>
      <c r="F186" s="235" t="s">
        <v>231</v>
      </c>
      <c r="G186" s="233"/>
      <c r="H186" s="236">
        <v>661.67899999999997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2" t="s">
        <v>159</v>
      </c>
      <c r="AU186" s="242" t="s">
        <v>82</v>
      </c>
      <c r="AV186" s="14" t="s">
        <v>82</v>
      </c>
      <c r="AW186" s="14" t="s">
        <v>34</v>
      </c>
      <c r="AX186" s="14" t="s">
        <v>80</v>
      </c>
      <c r="AY186" s="242" t="s">
        <v>152</v>
      </c>
    </row>
    <row r="187" s="2" customFormat="1" ht="44.25" customHeight="1">
      <c r="A187" s="41"/>
      <c r="B187" s="42"/>
      <c r="C187" s="208" t="s">
        <v>284</v>
      </c>
      <c r="D187" s="208" t="s">
        <v>154</v>
      </c>
      <c r="E187" s="209" t="s">
        <v>275</v>
      </c>
      <c r="F187" s="210" t="s">
        <v>276</v>
      </c>
      <c r="G187" s="211" t="s">
        <v>106</v>
      </c>
      <c r="H187" s="212">
        <v>283.577</v>
      </c>
      <c r="I187" s="213"/>
      <c r="J187" s="214">
        <f>ROUND(I187*H187,2)</f>
        <v>0</v>
      </c>
      <c r="K187" s="210" t="s">
        <v>19</v>
      </c>
      <c r="L187" s="47"/>
      <c r="M187" s="215" t="s">
        <v>19</v>
      </c>
      <c r="N187" s="216" t="s">
        <v>43</v>
      </c>
      <c r="O187" s="87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157</v>
      </c>
      <c r="AT187" s="219" t="s">
        <v>154</v>
      </c>
      <c r="AU187" s="219" t="s">
        <v>82</v>
      </c>
      <c r="AY187" s="20" t="s">
        <v>152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80</v>
      </c>
      <c r="BK187" s="220">
        <f>ROUND(I187*H187,2)</f>
        <v>0</v>
      </c>
      <c r="BL187" s="20" t="s">
        <v>157</v>
      </c>
      <c r="BM187" s="219" t="s">
        <v>774</v>
      </c>
    </row>
    <row r="188" s="14" customFormat="1">
      <c r="A188" s="14"/>
      <c r="B188" s="232"/>
      <c r="C188" s="233"/>
      <c r="D188" s="223" t="s">
        <v>159</v>
      </c>
      <c r="E188" s="234" t="s">
        <v>19</v>
      </c>
      <c r="F188" s="235" t="s">
        <v>238</v>
      </c>
      <c r="G188" s="233"/>
      <c r="H188" s="236">
        <v>283.577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159</v>
      </c>
      <c r="AU188" s="242" t="s">
        <v>82</v>
      </c>
      <c r="AV188" s="14" t="s">
        <v>82</v>
      </c>
      <c r="AW188" s="14" t="s">
        <v>34</v>
      </c>
      <c r="AX188" s="14" t="s">
        <v>80</v>
      </c>
      <c r="AY188" s="242" t="s">
        <v>152</v>
      </c>
    </row>
    <row r="189" s="2" customFormat="1" ht="44.25" customHeight="1">
      <c r="A189" s="41"/>
      <c r="B189" s="42"/>
      <c r="C189" s="208" t="s">
        <v>7</v>
      </c>
      <c r="D189" s="208" t="s">
        <v>154</v>
      </c>
      <c r="E189" s="209" t="s">
        <v>279</v>
      </c>
      <c r="F189" s="210" t="s">
        <v>280</v>
      </c>
      <c r="G189" s="211" t="s">
        <v>281</v>
      </c>
      <c r="H189" s="212">
        <v>1238.548</v>
      </c>
      <c r="I189" s="213"/>
      <c r="J189" s="214">
        <f>ROUND(I189*H189,2)</f>
        <v>0</v>
      </c>
      <c r="K189" s="210" t="s">
        <v>19</v>
      </c>
      <c r="L189" s="47"/>
      <c r="M189" s="215" t="s">
        <v>19</v>
      </c>
      <c r="N189" s="216" t="s">
        <v>43</v>
      </c>
      <c r="O189" s="87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157</v>
      </c>
      <c r="AT189" s="219" t="s">
        <v>154</v>
      </c>
      <c r="AU189" s="219" t="s">
        <v>82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80</v>
      </c>
      <c r="BK189" s="220">
        <f>ROUND(I189*H189,2)</f>
        <v>0</v>
      </c>
      <c r="BL189" s="20" t="s">
        <v>157</v>
      </c>
      <c r="BM189" s="219" t="s">
        <v>775</v>
      </c>
    </row>
    <row r="190" s="14" customFormat="1">
      <c r="A190" s="14"/>
      <c r="B190" s="232"/>
      <c r="C190" s="233"/>
      <c r="D190" s="223" t="s">
        <v>159</v>
      </c>
      <c r="E190" s="234" t="s">
        <v>19</v>
      </c>
      <c r="F190" s="235" t="s">
        <v>283</v>
      </c>
      <c r="G190" s="233"/>
      <c r="H190" s="236">
        <v>1238.548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159</v>
      </c>
      <c r="AU190" s="242" t="s">
        <v>82</v>
      </c>
      <c r="AV190" s="14" t="s">
        <v>82</v>
      </c>
      <c r="AW190" s="14" t="s">
        <v>34</v>
      </c>
      <c r="AX190" s="14" t="s">
        <v>80</v>
      </c>
      <c r="AY190" s="242" t="s">
        <v>152</v>
      </c>
    </row>
    <row r="191" s="2" customFormat="1" ht="44.25" customHeight="1">
      <c r="A191" s="41"/>
      <c r="B191" s="42"/>
      <c r="C191" s="208" t="s">
        <v>297</v>
      </c>
      <c r="D191" s="208" t="s">
        <v>154</v>
      </c>
      <c r="E191" s="209" t="s">
        <v>285</v>
      </c>
      <c r="F191" s="210" t="s">
        <v>286</v>
      </c>
      <c r="G191" s="211" t="s">
        <v>106</v>
      </c>
      <c r="H191" s="212">
        <v>615.928</v>
      </c>
      <c r="I191" s="213"/>
      <c r="J191" s="214">
        <f>ROUND(I191*H191,2)</f>
        <v>0</v>
      </c>
      <c r="K191" s="210" t="s">
        <v>19</v>
      </c>
      <c r="L191" s="47"/>
      <c r="M191" s="215" t="s">
        <v>19</v>
      </c>
      <c r="N191" s="216" t="s">
        <v>43</v>
      </c>
      <c r="O191" s="87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157</v>
      </c>
      <c r="AT191" s="219" t="s">
        <v>154</v>
      </c>
      <c r="AU191" s="219" t="s">
        <v>82</v>
      </c>
      <c r="AY191" s="20" t="s">
        <v>152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80</v>
      </c>
      <c r="BK191" s="220">
        <f>ROUND(I191*H191,2)</f>
        <v>0</v>
      </c>
      <c r="BL191" s="20" t="s">
        <v>157</v>
      </c>
      <c r="BM191" s="219" t="s">
        <v>776</v>
      </c>
    </row>
    <row r="192" s="14" customFormat="1">
      <c r="A192" s="14"/>
      <c r="B192" s="232"/>
      <c r="C192" s="233"/>
      <c r="D192" s="223" t="s">
        <v>159</v>
      </c>
      <c r="E192" s="234" t="s">
        <v>108</v>
      </c>
      <c r="F192" s="235" t="s">
        <v>288</v>
      </c>
      <c r="G192" s="233"/>
      <c r="H192" s="236">
        <v>615.928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159</v>
      </c>
      <c r="AU192" s="242" t="s">
        <v>82</v>
      </c>
      <c r="AV192" s="14" t="s">
        <v>82</v>
      </c>
      <c r="AW192" s="14" t="s">
        <v>34</v>
      </c>
      <c r="AX192" s="14" t="s">
        <v>80</v>
      </c>
      <c r="AY192" s="242" t="s">
        <v>152</v>
      </c>
    </row>
    <row r="193" s="2" customFormat="1" ht="16.5" customHeight="1">
      <c r="A193" s="41"/>
      <c r="B193" s="42"/>
      <c r="C193" s="259" t="s">
        <v>303</v>
      </c>
      <c r="D193" s="259" t="s">
        <v>289</v>
      </c>
      <c r="E193" s="260" t="s">
        <v>290</v>
      </c>
      <c r="F193" s="261" t="s">
        <v>291</v>
      </c>
      <c r="G193" s="262" t="s">
        <v>281</v>
      </c>
      <c r="H193" s="263">
        <v>645.75699999999995</v>
      </c>
      <c r="I193" s="264"/>
      <c r="J193" s="265">
        <f>ROUND(I193*H193,2)</f>
        <v>0</v>
      </c>
      <c r="K193" s="261" t="s">
        <v>19</v>
      </c>
      <c r="L193" s="266"/>
      <c r="M193" s="267" t="s">
        <v>19</v>
      </c>
      <c r="N193" s="268" t="s">
        <v>43</v>
      </c>
      <c r="O193" s="87"/>
      <c r="P193" s="217">
        <f>O193*H193</f>
        <v>0</v>
      </c>
      <c r="Q193" s="217">
        <v>1</v>
      </c>
      <c r="R193" s="217">
        <f>Q193*H193</f>
        <v>645.75699999999995</v>
      </c>
      <c r="S193" s="217">
        <v>0</v>
      </c>
      <c r="T193" s="21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9" t="s">
        <v>203</v>
      </c>
      <c r="AT193" s="219" t="s">
        <v>289</v>
      </c>
      <c r="AU193" s="219" t="s">
        <v>82</v>
      </c>
      <c r="AY193" s="20" t="s">
        <v>152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80</v>
      </c>
      <c r="BK193" s="220">
        <f>ROUND(I193*H193,2)</f>
        <v>0</v>
      </c>
      <c r="BL193" s="20" t="s">
        <v>157</v>
      </c>
      <c r="BM193" s="219" t="s">
        <v>777</v>
      </c>
    </row>
    <row r="194" s="13" customFormat="1">
      <c r="A194" s="13"/>
      <c r="B194" s="221"/>
      <c r="C194" s="222"/>
      <c r="D194" s="223" t="s">
        <v>159</v>
      </c>
      <c r="E194" s="224" t="s">
        <v>19</v>
      </c>
      <c r="F194" s="225" t="s">
        <v>221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159</v>
      </c>
      <c r="AU194" s="231" t="s">
        <v>82</v>
      </c>
      <c r="AV194" s="13" t="s">
        <v>80</v>
      </c>
      <c r="AW194" s="13" t="s">
        <v>34</v>
      </c>
      <c r="AX194" s="13" t="s">
        <v>72</v>
      </c>
      <c r="AY194" s="231" t="s">
        <v>152</v>
      </c>
    </row>
    <row r="195" s="13" customFormat="1">
      <c r="A195" s="13"/>
      <c r="B195" s="221"/>
      <c r="C195" s="222"/>
      <c r="D195" s="223" t="s">
        <v>159</v>
      </c>
      <c r="E195" s="224" t="s">
        <v>19</v>
      </c>
      <c r="F195" s="225" t="s">
        <v>222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159</v>
      </c>
      <c r="AU195" s="231" t="s">
        <v>82</v>
      </c>
      <c r="AV195" s="13" t="s">
        <v>80</v>
      </c>
      <c r="AW195" s="13" t="s">
        <v>34</v>
      </c>
      <c r="AX195" s="13" t="s">
        <v>72</v>
      </c>
      <c r="AY195" s="231" t="s">
        <v>152</v>
      </c>
    </row>
    <row r="196" s="13" customFormat="1">
      <c r="A196" s="13"/>
      <c r="B196" s="221"/>
      <c r="C196" s="222"/>
      <c r="D196" s="223" t="s">
        <v>159</v>
      </c>
      <c r="E196" s="224" t="s">
        <v>19</v>
      </c>
      <c r="F196" s="225" t="s">
        <v>223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159</v>
      </c>
      <c r="AU196" s="231" t="s">
        <v>82</v>
      </c>
      <c r="AV196" s="13" t="s">
        <v>80</v>
      </c>
      <c r="AW196" s="13" t="s">
        <v>34</v>
      </c>
      <c r="AX196" s="13" t="s">
        <v>72</v>
      </c>
      <c r="AY196" s="231" t="s">
        <v>152</v>
      </c>
    </row>
    <row r="197" s="13" customFormat="1">
      <c r="A197" s="13"/>
      <c r="B197" s="221"/>
      <c r="C197" s="222"/>
      <c r="D197" s="223" t="s">
        <v>159</v>
      </c>
      <c r="E197" s="224" t="s">
        <v>19</v>
      </c>
      <c r="F197" s="225" t="s">
        <v>160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159</v>
      </c>
      <c r="AU197" s="231" t="s">
        <v>82</v>
      </c>
      <c r="AV197" s="13" t="s">
        <v>80</v>
      </c>
      <c r="AW197" s="13" t="s">
        <v>34</v>
      </c>
      <c r="AX197" s="13" t="s">
        <v>72</v>
      </c>
      <c r="AY197" s="231" t="s">
        <v>152</v>
      </c>
    </row>
    <row r="198" s="14" customFormat="1">
      <c r="A198" s="14"/>
      <c r="B198" s="232"/>
      <c r="C198" s="233"/>
      <c r="D198" s="223" t="s">
        <v>159</v>
      </c>
      <c r="E198" s="234" t="s">
        <v>19</v>
      </c>
      <c r="F198" s="235" t="s">
        <v>778</v>
      </c>
      <c r="G198" s="233"/>
      <c r="H198" s="236">
        <v>28.050000000000001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159</v>
      </c>
      <c r="AU198" s="242" t="s">
        <v>82</v>
      </c>
      <c r="AV198" s="14" t="s">
        <v>82</v>
      </c>
      <c r="AW198" s="14" t="s">
        <v>34</v>
      </c>
      <c r="AX198" s="14" t="s">
        <v>72</v>
      </c>
      <c r="AY198" s="242" t="s">
        <v>152</v>
      </c>
    </row>
    <row r="199" s="13" customFormat="1">
      <c r="A199" s="13"/>
      <c r="B199" s="221"/>
      <c r="C199" s="222"/>
      <c r="D199" s="223" t="s">
        <v>159</v>
      </c>
      <c r="E199" s="224" t="s">
        <v>19</v>
      </c>
      <c r="F199" s="225" t="s">
        <v>162</v>
      </c>
      <c r="G199" s="222"/>
      <c r="H199" s="224" t="s">
        <v>19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159</v>
      </c>
      <c r="AU199" s="231" t="s">
        <v>82</v>
      </c>
      <c r="AV199" s="13" t="s">
        <v>80</v>
      </c>
      <c r="AW199" s="13" t="s">
        <v>34</v>
      </c>
      <c r="AX199" s="13" t="s">
        <v>72</v>
      </c>
      <c r="AY199" s="231" t="s">
        <v>152</v>
      </c>
    </row>
    <row r="200" s="14" customFormat="1">
      <c r="A200" s="14"/>
      <c r="B200" s="232"/>
      <c r="C200" s="233"/>
      <c r="D200" s="223" t="s">
        <v>159</v>
      </c>
      <c r="E200" s="234" t="s">
        <v>19</v>
      </c>
      <c r="F200" s="235" t="s">
        <v>779</v>
      </c>
      <c r="G200" s="233"/>
      <c r="H200" s="236">
        <v>289.988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159</v>
      </c>
      <c r="AU200" s="242" t="s">
        <v>82</v>
      </c>
      <c r="AV200" s="14" t="s">
        <v>82</v>
      </c>
      <c r="AW200" s="14" t="s">
        <v>34</v>
      </c>
      <c r="AX200" s="14" t="s">
        <v>72</v>
      </c>
      <c r="AY200" s="242" t="s">
        <v>152</v>
      </c>
    </row>
    <row r="201" s="14" customFormat="1">
      <c r="A201" s="14"/>
      <c r="B201" s="232"/>
      <c r="C201" s="233"/>
      <c r="D201" s="223" t="s">
        <v>159</v>
      </c>
      <c r="E201" s="234" t="s">
        <v>19</v>
      </c>
      <c r="F201" s="235" t="s">
        <v>780</v>
      </c>
      <c r="G201" s="233"/>
      <c r="H201" s="236">
        <v>40.716000000000001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159</v>
      </c>
      <c r="AU201" s="242" t="s">
        <v>82</v>
      </c>
      <c r="AV201" s="14" t="s">
        <v>82</v>
      </c>
      <c r="AW201" s="14" t="s">
        <v>34</v>
      </c>
      <c r="AX201" s="14" t="s">
        <v>72</v>
      </c>
      <c r="AY201" s="242" t="s">
        <v>152</v>
      </c>
    </row>
    <row r="202" s="13" customFormat="1">
      <c r="A202" s="13"/>
      <c r="B202" s="221"/>
      <c r="C202" s="222"/>
      <c r="D202" s="223" t="s">
        <v>159</v>
      </c>
      <c r="E202" s="224" t="s">
        <v>19</v>
      </c>
      <c r="F202" s="225" t="s">
        <v>165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159</v>
      </c>
      <c r="AU202" s="231" t="s">
        <v>82</v>
      </c>
      <c r="AV202" s="13" t="s">
        <v>80</v>
      </c>
      <c r="AW202" s="13" t="s">
        <v>34</v>
      </c>
      <c r="AX202" s="13" t="s">
        <v>72</v>
      </c>
      <c r="AY202" s="231" t="s">
        <v>152</v>
      </c>
    </row>
    <row r="203" s="13" customFormat="1">
      <c r="A203" s="13"/>
      <c r="B203" s="221"/>
      <c r="C203" s="222"/>
      <c r="D203" s="223" t="s">
        <v>159</v>
      </c>
      <c r="E203" s="224" t="s">
        <v>19</v>
      </c>
      <c r="F203" s="225" t="s">
        <v>166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159</v>
      </c>
      <c r="AU203" s="231" t="s">
        <v>82</v>
      </c>
      <c r="AV203" s="13" t="s">
        <v>80</v>
      </c>
      <c r="AW203" s="13" t="s">
        <v>34</v>
      </c>
      <c r="AX203" s="13" t="s">
        <v>72</v>
      </c>
      <c r="AY203" s="231" t="s">
        <v>152</v>
      </c>
    </row>
    <row r="204" s="13" customFormat="1">
      <c r="A204" s="13"/>
      <c r="B204" s="221"/>
      <c r="C204" s="222"/>
      <c r="D204" s="223" t="s">
        <v>159</v>
      </c>
      <c r="E204" s="224" t="s">
        <v>19</v>
      </c>
      <c r="F204" s="225" t="s">
        <v>167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159</v>
      </c>
      <c r="AU204" s="231" t="s">
        <v>82</v>
      </c>
      <c r="AV204" s="13" t="s">
        <v>80</v>
      </c>
      <c r="AW204" s="13" t="s">
        <v>34</v>
      </c>
      <c r="AX204" s="13" t="s">
        <v>72</v>
      </c>
      <c r="AY204" s="231" t="s">
        <v>152</v>
      </c>
    </row>
    <row r="205" s="15" customFormat="1">
      <c r="A205" s="15"/>
      <c r="B205" s="243"/>
      <c r="C205" s="244"/>
      <c r="D205" s="223" t="s">
        <v>159</v>
      </c>
      <c r="E205" s="245" t="s">
        <v>110</v>
      </c>
      <c r="F205" s="246" t="s">
        <v>168</v>
      </c>
      <c r="G205" s="244"/>
      <c r="H205" s="247">
        <v>358.75400000000002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3" t="s">
        <v>159</v>
      </c>
      <c r="AU205" s="253" t="s">
        <v>82</v>
      </c>
      <c r="AV205" s="15" t="s">
        <v>157</v>
      </c>
      <c r="AW205" s="15" t="s">
        <v>34</v>
      </c>
      <c r="AX205" s="15" t="s">
        <v>72</v>
      </c>
      <c r="AY205" s="253" t="s">
        <v>152</v>
      </c>
    </row>
    <row r="206" s="14" customFormat="1">
      <c r="A206" s="14"/>
      <c r="B206" s="232"/>
      <c r="C206" s="233"/>
      <c r="D206" s="223" t="s">
        <v>159</v>
      </c>
      <c r="E206" s="234" t="s">
        <v>19</v>
      </c>
      <c r="F206" s="235" t="s">
        <v>296</v>
      </c>
      <c r="G206" s="233"/>
      <c r="H206" s="236">
        <v>645.75699999999995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159</v>
      </c>
      <c r="AU206" s="242" t="s">
        <v>82</v>
      </c>
      <c r="AV206" s="14" t="s">
        <v>82</v>
      </c>
      <c r="AW206" s="14" t="s">
        <v>34</v>
      </c>
      <c r="AX206" s="14" t="s">
        <v>80</v>
      </c>
      <c r="AY206" s="242" t="s">
        <v>152</v>
      </c>
    </row>
    <row r="207" s="2" customFormat="1" ht="66.75" customHeight="1">
      <c r="A207" s="41"/>
      <c r="B207" s="42"/>
      <c r="C207" s="208" t="s">
        <v>308</v>
      </c>
      <c r="D207" s="208" t="s">
        <v>154</v>
      </c>
      <c r="E207" s="209" t="s">
        <v>298</v>
      </c>
      <c r="F207" s="210" t="s">
        <v>299</v>
      </c>
      <c r="G207" s="211" t="s">
        <v>106</v>
      </c>
      <c r="H207" s="212">
        <v>280.358</v>
      </c>
      <c r="I207" s="213"/>
      <c r="J207" s="214">
        <f>ROUND(I207*H207,2)</f>
        <v>0</v>
      </c>
      <c r="K207" s="210" t="s">
        <v>19</v>
      </c>
      <c r="L207" s="47"/>
      <c r="M207" s="215" t="s">
        <v>19</v>
      </c>
      <c r="N207" s="216" t="s">
        <v>43</v>
      </c>
      <c r="O207" s="87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157</v>
      </c>
      <c r="AT207" s="219" t="s">
        <v>154</v>
      </c>
      <c r="AU207" s="219" t="s">
        <v>82</v>
      </c>
      <c r="AY207" s="20" t="s">
        <v>152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80</v>
      </c>
      <c r="BK207" s="220">
        <f>ROUND(I207*H207,2)</f>
        <v>0</v>
      </c>
      <c r="BL207" s="20" t="s">
        <v>157</v>
      </c>
      <c r="BM207" s="219" t="s">
        <v>781</v>
      </c>
    </row>
    <row r="208" s="14" customFormat="1">
      <c r="A208" s="14"/>
      <c r="B208" s="232"/>
      <c r="C208" s="233"/>
      <c r="D208" s="223" t="s">
        <v>159</v>
      </c>
      <c r="E208" s="234" t="s">
        <v>19</v>
      </c>
      <c r="F208" s="235" t="s">
        <v>782</v>
      </c>
      <c r="G208" s="233"/>
      <c r="H208" s="236">
        <v>28.079999999999998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159</v>
      </c>
      <c r="AU208" s="242" t="s">
        <v>82</v>
      </c>
      <c r="AV208" s="14" t="s">
        <v>82</v>
      </c>
      <c r="AW208" s="14" t="s">
        <v>34</v>
      </c>
      <c r="AX208" s="14" t="s">
        <v>72</v>
      </c>
      <c r="AY208" s="242" t="s">
        <v>152</v>
      </c>
    </row>
    <row r="209" s="14" customFormat="1">
      <c r="A209" s="14"/>
      <c r="B209" s="232"/>
      <c r="C209" s="233"/>
      <c r="D209" s="223" t="s">
        <v>159</v>
      </c>
      <c r="E209" s="234" t="s">
        <v>19</v>
      </c>
      <c r="F209" s="235" t="s">
        <v>783</v>
      </c>
      <c r="G209" s="233"/>
      <c r="H209" s="236">
        <v>310.80000000000001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2" t="s">
        <v>159</v>
      </c>
      <c r="AU209" s="242" t="s">
        <v>82</v>
      </c>
      <c r="AV209" s="14" t="s">
        <v>82</v>
      </c>
      <c r="AW209" s="14" t="s">
        <v>34</v>
      </c>
      <c r="AX209" s="14" t="s">
        <v>72</v>
      </c>
      <c r="AY209" s="242" t="s">
        <v>152</v>
      </c>
    </row>
    <row r="210" s="14" customFormat="1">
      <c r="A210" s="14"/>
      <c r="B210" s="232"/>
      <c r="C210" s="233"/>
      <c r="D210" s="223" t="s">
        <v>159</v>
      </c>
      <c r="E210" s="234" t="s">
        <v>19</v>
      </c>
      <c r="F210" s="235" t="s">
        <v>784</v>
      </c>
      <c r="G210" s="233"/>
      <c r="H210" s="236">
        <v>-58.521999999999998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159</v>
      </c>
      <c r="AU210" s="242" t="s">
        <v>82</v>
      </c>
      <c r="AV210" s="14" t="s">
        <v>82</v>
      </c>
      <c r="AW210" s="14" t="s">
        <v>34</v>
      </c>
      <c r="AX210" s="14" t="s">
        <v>72</v>
      </c>
      <c r="AY210" s="242" t="s">
        <v>152</v>
      </c>
    </row>
    <row r="211" s="15" customFormat="1">
      <c r="A211" s="15"/>
      <c r="B211" s="243"/>
      <c r="C211" s="244"/>
      <c r="D211" s="223" t="s">
        <v>159</v>
      </c>
      <c r="E211" s="245" t="s">
        <v>117</v>
      </c>
      <c r="F211" s="246" t="s">
        <v>168</v>
      </c>
      <c r="G211" s="244"/>
      <c r="H211" s="247">
        <v>280.358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3" t="s">
        <v>159</v>
      </c>
      <c r="AU211" s="253" t="s">
        <v>82</v>
      </c>
      <c r="AV211" s="15" t="s">
        <v>157</v>
      </c>
      <c r="AW211" s="15" t="s">
        <v>34</v>
      </c>
      <c r="AX211" s="15" t="s">
        <v>80</v>
      </c>
      <c r="AY211" s="253" t="s">
        <v>152</v>
      </c>
    </row>
    <row r="212" s="2" customFormat="1" ht="16.5" customHeight="1">
      <c r="A212" s="41"/>
      <c r="B212" s="42"/>
      <c r="C212" s="259" t="s">
        <v>313</v>
      </c>
      <c r="D212" s="259" t="s">
        <v>289</v>
      </c>
      <c r="E212" s="260" t="s">
        <v>304</v>
      </c>
      <c r="F212" s="261" t="s">
        <v>305</v>
      </c>
      <c r="G212" s="262" t="s">
        <v>281</v>
      </c>
      <c r="H212" s="263">
        <v>504.64400000000001</v>
      </c>
      <c r="I212" s="264"/>
      <c r="J212" s="265">
        <f>ROUND(I212*H212,2)</f>
        <v>0</v>
      </c>
      <c r="K212" s="261" t="s">
        <v>177</v>
      </c>
      <c r="L212" s="266"/>
      <c r="M212" s="267" t="s">
        <v>19</v>
      </c>
      <c r="N212" s="268" t="s">
        <v>43</v>
      </c>
      <c r="O212" s="87"/>
      <c r="P212" s="217">
        <f>O212*H212</f>
        <v>0</v>
      </c>
      <c r="Q212" s="217">
        <v>1</v>
      </c>
      <c r="R212" s="217">
        <f>Q212*H212</f>
        <v>504.64400000000001</v>
      </c>
      <c r="S212" s="217">
        <v>0</v>
      </c>
      <c r="T212" s="21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9" t="s">
        <v>203</v>
      </c>
      <c r="AT212" s="219" t="s">
        <v>289</v>
      </c>
      <c r="AU212" s="219" t="s">
        <v>82</v>
      </c>
      <c r="AY212" s="20" t="s">
        <v>152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80</v>
      </c>
      <c r="BK212" s="220">
        <f>ROUND(I212*H212,2)</f>
        <v>0</v>
      </c>
      <c r="BL212" s="20" t="s">
        <v>157</v>
      </c>
      <c r="BM212" s="219" t="s">
        <v>785</v>
      </c>
    </row>
    <row r="213" s="14" customFormat="1">
      <c r="A213" s="14"/>
      <c r="B213" s="232"/>
      <c r="C213" s="233"/>
      <c r="D213" s="223" t="s">
        <v>159</v>
      </c>
      <c r="E213" s="234" t="s">
        <v>19</v>
      </c>
      <c r="F213" s="235" t="s">
        <v>307</v>
      </c>
      <c r="G213" s="233"/>
      <c r="H213" s="236">
        <v>504.64400000000001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2" t="s">
        <v>159</v>
      </c>
      <c r="AU213" s="242" t="s">
        <v>82</v>
      </c>
      <c r="AV213" s="14" t="s">
        <v>82</v>
      </c>
      <c r="AW213" s="14" t="s">
        <v>34</v>
      </c>
      <c r="AX213" s="14" t="s">
        <v>80</v>
      </c>
      <c r="AY213" s="242" t="s">
        <v>152</v>
      </c>
    </row>
    <row r="214" s="2" customFormat="1" ht="37.8" customHeight="1">
      <c r="A214" s="41"/>
      <c r="B214" s="42"/>
      <c r="C214" s="208" t="s">
        <v>318</v>
      </c>
      <c r="D214" s="208" t="s">
        <v>154</v>
      </c>
      <c r="E214" s="209" t="s">
        <v>309</v>
      </c>
      <c r="F214" s="210" t="s">
        <v>310</v>
      </c>
      <c r="G214" s="211" t="s">
        <v>96</v>
      </c>
      <c r="H214" s="212">
        <v>59</v>
      </c>
      <c r="I214" s="213"/>
      <c r="J214" s="214">
        <f>ROUND(I214*H214,2)</f>
        <v>0</v>
      </c>
      <c r="K214" s="210" t="s">
        <v>171</v>
      </c>
      <c r="L214" s="47"/>
      <c r="M214" s="215" t="s">
        <v>19</v>
      </c>
      <c r="N214" s="216" t="s">
        <v>43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9" t="s">
        <v>157</v>
      </c>
      <c r="AT214" s="219" t="s">
        <v>154</v>
      </c>
      <c r="AU214" s="219" t="s">
        <v>82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80</v>
      </c>
      <c r="BK214" s="220">
        <f>ROUND(I214*H214,2)</f>
        <v>0</v>
      </c>
      <c r="BL214" s="20" t="s">
        <v>157</v>
      </c>
      <c r="BM214" s="219" t="s">
        <v>786</v>
      </c>
    </row>
    <row r="215" s="2" customFormat="1">
      <c r="A215" s="41"/>
      <c r="B215" s="42"/>
      <c r="C215" s="43"/>
      <c r="D215" s="254" t="s">
        <v>173</v>
      </c>
      <c r="E215" s="43"/>
      <c r="F215" s="255" t="s">
        <v>312</v>
      </c>
      <c r="G215" s="43"/>
      <c r="H215" s="43"/>
      <c r="I215" s="256"/>
      <c r="J215" s="43"/>
      <c r="K215" s="43"/>
      <c r="L215" s="47"/>
      <c r="M215" s="257"/>
      <c r="N215" s="258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173</v>
      </c>
      <c r="AU215" s="20" t="s">
        <v>82</v>
      </c>
    </row>
    <row r="216" s="14" customFormat="1">
      <c r="A216" s="14"/>
      <c r="B216" s="232"/>
      <c r="C216" s="233"/>
      <c r="D216" s="223" t="s">
        <v>159</v>
      </c>
      <c r="E216" s="234" t="s">
        <v>19</v>
      </c>
      <c r="F216" s="235" t="s">
        <v>102</v>
      </c>
      <c r="G216" s="233"/>
      <c r="H216" s="236">
        <v>59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2" t="s">
        <v>159</v>
      </c>
      <c r="AU216" s="242" t="s">
        <v>82</v>
      </c>
      <c r="AV216" s="14" t="s">
        <v>82</v>
      </c>
      <c r="AW216" s="14" t="s">
        <v>34</v>
      </c>
      <c r="AX216" s="14" t="s">
        <v>72</v>
      </c>
      <c r="AY216" s="242" t="s">
        <v>152</v>
      </c>
    </row>
    <row r="217" s="15" customFormat="1">
      <c r="A217" s="15"/>
      <c r="B217" s="243"/>
      <c r="C217" s="244"/>
      <c r="D217" s="223" t="s">
        <v>159</v>
      </c>
      <c r="E217" s="245" t="s">
        <v>19</v>
      </c>
      <c r="F217" s="246" t="s">
        <v>168</v>
      </c>
      <c r="G217" s="244"/>
      <c r="H217" s="247">
        <v>59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3" t="s">
        <v>159</v>
      </c>
      <c r="AU217" s="253" t="s">
        <v>82</v>
      </c>
      <c r="AV217" s="15" t="s">
        <v>157</v>
      </c>
      <c r="AW217" s="15" t="s">
        <v>34</v>
      </c>
      <c r="AX217" s="15" t="s">
        <v>80</v>
      </c>
      <c r="AY217" s="253" t="s">
        <v>152</v>
      </c>
    </row>
    <row r="218" s="2" customFormat="1" ht="37.8" customHeight="1">
      <c r="A218" s="41"/>
      <c r="B218" s="42"/>
      <c r="C218" s="208" t="s">
        <v>325</v>
      </c>
      <c r="D218" s="208" t="s">
        <v>154</v>
      </c>
      <c r="E218" s="209" t="s">
        <v>314</v>
      </c>
      <c r="F218" s="210" t="s">
        <v>315</v>
      </c>
      <c r="G218" s="211" t="s">
        <v>96</v>
      </c>
      <c r="H218" s="212">
        <v>59</v>
      </c>
      <c r="I218" s="213"/>
      <c r="J218" s="214">
        <f>ROUND(I218*H218,2)</f>
        <v>0</v>
      </c>
      <c r="K218" s="210" t="s">
        <v>177</v>
      </c>
      <c r="L218" s="47"/>
      <c r="M218" s="215" t="s">
        <v>19</v>
      </c>
      <c r="N218" s="216" t="s">
        <v>43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9" t="s">
        <v>157</v>
      </c>
      <c r="AT218" s="219" t="s">
        <v>154</v>
      </c>
      <c r="AU218" s="219" t="s">
        <v>82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80</v>
      </c>
      <c r="BK218" s="220">
        <f>ROUND(I218*H218,2)</f>
        <v>0</v>
      </c>
      <c r="BL218" s="20" t="s">
        <v>157</v>
      </c>
      <c r="BM218" s="219" t="s">
        <v>787</v>
      </c>
    </row>
    <row r="219" s="2" customFormat="1">
      <c r="A219" s="41"/>
      <c r="B219" s="42"/>
      <c r="C219" s="43"/>
      <c r="D219" s="254" t="s">
        <v>173</v>
      </c>
      <c r="E219" s="43"/>
      <c r="F219" s="255" t="s">
        <v>317</v>
      </c>
      <c r="G219" s="43"/>
      <c r="H219" s="43"/>
      <c r="I219" s="256"/>
      <c r="J219" s="43"/>
      <c r="K219" s="43"/>
      <c r="L219" s="47"/>
      <c r="M219" s="257"/>
      <c r="N219" s="258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173</v>
      </c>
      <c r="AU219" s="20" t="s">
        <v>82</v>
      </c>
    </row>
    <row r="220" s="14" customFormat="1">
      <c r="A220" s="14"/>
      <c r="B220" s="232"/>
      <c r="C220" s="233"/>
      <c r="D220" s="223" t="s">
        <v>159</v>
      </c>
      <c r="E220" s="234" t="s">
        <v>19</v>
      </c>
      <c r="F220" s="235" t="s">
        <v>102</v>
      </c>
      <c r="G220" s="233"/>
      <c r="H220" s="236">
        <v>59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2" t="s">
        <v>159</v>
      </c>
      <c r="AU220" s="242" t="s">
        <v>82</v>
      </c>
      <c r="AV220" s="14" t="s">
        <v>82</v>
      </c>
      <c r="AW220" s="14" t="s">
        <v>34</v>
      </c>
      <c r="AX220" s="14" t="s">
        <v>72</v>
      </c>
      <c r="AY220" s="242" t="s">
        <v>152</v>
      </c>
    </row>
    <row r="221" s="15" customFormat="1">
      <c r="A221" s="15"/>
      <c r="B221" s="243"/>
      <c r="C221" s="244"/>
      <c r="D221" s="223" t="s">
        <v>159</v>
      </c>
      <c r="E221" s="245" t="s">
        <v>19</v>
      </c>
      <c r="F221" s="246" t="s">
        <v>168</v>
      </c>
      <c r="G221" s="244"/>
      <c r="H221" s="247">
        <v>59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3" t="s">
        <v>159</v>
      </c>
      <c r="AU221" s="253" t="s">
        <v>82</v>
      </c>
      <c r="AV221" s="15" t="s">
        <v>157</v>
      </c>
      <c r="AW221" s="15" t="s">
        <v>34</v>
      </c>
      <c r="AX221" s="15" t="s">
        <v>80</v>
      </c>
      <c r="AY221" s="253" t="s">
        <v>152</v>
      </c>
    </row>
    <row r="222" s="2" customFormat="1" ht="16.5" customHeight="1">
      <c r="A222" s="41"/>
      <c r="B222" s="42"/>
      <c r="C222" s="259" t="s">
        <v>333</v>
      </c>
      <c r="D222" s="259" t="s">
        <v>289</v>
      </c>
      <c r="E222" s="260" t="s">
        <v>319</v>
      </c>
      <c r="F222" s="261" t="s">
        <v>320</v>
      </c>
      <c r="G222" s="262" t="s">
        <v>321</v>
      </c>
      <c r="H222" s="263">
        <v>1.4750000000000001</v>
      </c>
      <c r="I222" s="264"/>
      <c r="J222" s="265">
        <f>ROUND(I222*H222,2)</f>
        <v>0</v>
      </c>
      <c r="K222" s="261" t="s">
        <v>177</v>
      </c>
      <c r="L222" s="266"/>
      <c r="M222" s="267" t="s">
        <v>19</v>
      </c>
      <c r="N222" s="268" t="s">
        <v>43</v>
      </c>
      <c r="O222" s="87"/>
      <c r="P222" s="217">
        <f>O222*H222</f>
        <v>0</v>
      </c>
      <c r="Q222" s="217">
        <v>0.001</v>
      </c>
      <c r="R222" s="217">
        <f>Q222*H222</f>
        <v>0.0014750000000000002</v>
      </c>
      <c r="S222" s="217">
        <v>0</v>
      </c>
      <c r="T222" s="21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9" t="s">
        <v>203</v>
      </c>
      <c r="AT222" s="219" t="s">
        <v>289</v>
      </c>
      <c r="AU222" s="219" t="s">
        <v>82</v>
      </c>
      <c r="AY222" s="20" t="s">
        <v>152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80</v>
      </c>
      <c r="BK222" s="220">
        <f>ROUND(I222*H222,2)</f>
        <v>0</v>
      </c>
      <c r="BL222" s="20" t="s">
        <v>157</v>
      </c>
      <c r="BM222" s="219" t="s">
        <v>788</v>
      </c>
    </row>
    <row r="223" s="14" customFormat="1">
      <c r="A223" s="14"/>
      <c r="B223" s="232"/>
      <c r="C223" s="233"/>
      <c r="D223" s="223" t="s">
        <v>159</v>
      </c>
      <c r="E223" s="234" t="s">
        <v>19</v>
      </c>
      <c r="F223" s="235" t="s">
        <v>323</v>
      </c>
      <c r="G223" s="233"/>
      <c r="H223" s="236">
        <v>1.4750000000000001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2" t="s">
        <v>159</v>
      </c>
      <c r="AU223" s="242" t="s">
        <v>82</v>
      </c>
      <c r="AV223" s="14" t="s">
        <v>82</v>
      </c>
      <c r="AW223" s="14" t="s">
        <v>34</v>
      </c>
      <c r="AX223" s="14" t="s">
        <v>80</v>
      </c>
      <c r="AY223" s="242" t="s">
        <v>152</v>
      </c>
    </row>
    <row r="224" s="12" customFormat="1" ht="22.8" customHeight="1">
      <c r="A224" s="12"/>
      <c r="B224" s="192"/>
      <c r="C224" s="193"/>
      <c r="D224" s="194" t="s">
        <v>71</v>
      </c>
      <c r="E224" s="206" t="s">
        <v>82</v>
      </c>
      <c r="F224" s="206" t="s">
        <v>324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SUM(P225:P227)</f>
        <v>0</v>
      </c>
      <c r="Q224" s="200"/>
      <c r="R224" s="201">
        <f>SUM(R225:R227)</f>
        <v>39.980446000000001</v>
      </c>
      <c r="S224" s="200"/>
      <c r="T224" s="202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80</v>
      </c>
      <c r="AT224" s="204" t="s">
        <v>71</v>
      </c>
      <c r="AU224" s="204" t="s">
        <v>80</v>
      </c>
      <c r="AY224" s="203" t="s">
        <v>152</v>
      </c>
      <c r="BK224" s="205">
        <f>SUM(BK225:BK227)</f>
        <v>0</v>
      </c>
    </row>
    <row r="225" s="2" customFormat="1" ht="66.75" customHeight="1">
      <c r="A225" s="41"/>
      <c r="B225" s="42"/>
      <c r="C225" s="208" t="s">
        <v>340</v>
      </c>
      <c r="D225" s="208" t="s">
        <v>154</v>
      </c>
      <c r="E225" s="209" t="s">
        <v>326</v>
      </c>
      <c r="F225" s="210" t="s">
        <v>327</v>
      </c>
      <c r="G225" s="211" t="s">
        <v>193</v>
      </c>
      <c r="H225" s="212">
        <v>222.19999999999999</v>
      </c>
      <c r="I225" s="213"/>
      <c r="J225" s="214">
        <f>ROUND(I225*H225,2)</f>
        <v>0</v>
      </c>
      <c r="K225" s="210" t="s">
        <v>177</v>
      </c>
      <c r="L225" s="47"/>
      <c r="M225" s="215" t="s">
        <v>19</v>
      </c>
      <c r="N225" s="216" t="s">
        <v>43</v>
      </c>
      <c r="O225" s="87"/>
      <c r="P225" s="217">
        <f>O225*H225</f>
        <v>0</v>
      </c>
      <c r="Q225" s="217">
        <v>0.17993000000000001</v>
      </c>
      <c r="R225" s="217">
        <f>Q225*H225</f>
        <v>39.980446000000001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157</v>
      </c>
      <c r="AT225" s="219" t="s">
        <v>154</v>
      </c>
      <c r="AU225" s="219" t="s">
        <v>82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80</v>
      </c>
      <c r="BK225" s="220">
        <f>ROUND(I225*H225,2)</f>
        <v>0</v>
      </c>
      <c r="BL225" s="20" t="s">
        <v>157</v>
      </c>
      <c r="BM225" s="219" t="s">
        <v>789</v>
      </c>
    </row>
    <row r="226" s="2" customFormat="1">
      <c r="A226" s="41"/>
      <c r="B226" s="42"/>
      <c r="C226" s="43"/>
      <c r="D226" s="254" t="s">
        <v>173</v>
      </c>
      <c r="E226" s="43"/>
      <c r="F226" s="255" t="s">
        <v>329</v>
      </c>
      <c r="G226" s="43"/>
      <c r="H226" s="43"/>
      <c r="I226" s="256"/>
      <c r="J226" s="43"/>
      <c r="K226" s="43"/>
      <c r="L226" s="47"/>
      <c r="M226" s="257"/>
      <c r="N226" s="258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173</v>
      </c>
      <c r="AU226" s="20" t="s">
        <v>82</v>
      </c>
    </row>
    <row r="227" s="14" customFormat="1">
      <c r="A227" s="14"/>
      <c r="B227" s="232"/>
      <c r="C227" s="233"/>
      <c r="D227" s="223" t="s">
        <v>159</v>
      </c>
      <c r="E227" s="234" t="s">
        <v>19</v>
      </c>
      <c r="F227" s="235" t="s">
        <v>790</v>
      </c>
      <c r="G227" s="233"/>
      <c r="H227" s="236">
        <v>222.19999999999999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159</v>
      </c>
      <c r="AU227" s="242" t="s">
        <v>82</v>
      </c>
      <c r="AV227" s="14" t="s">
        <v>82</v>
      </c>
      <c r="AW227" s="14" t="s">
        <v>34</v>
      </c>
      <c r="AX227" s="14" t="s">
        <v>80</v>
      </c>
      <c r="AY227" s="242" t="s">
        <v>152</v>
      </c>
    </row>
    <row r="228" s="12" customFormat="1" ht="22.8" customHeight="1">
      <c r="A228" s="12"/>
      <c r="B228" s="192"/>
      <c r="C228" s="193"/>
      <c r="D228" s="194" t="s">
        <v>71</v>
      </c>
      <c r="E228" s="206" t="s">
        <v>97</v>
      </c>
      <c r="F228" s="206" t="s">
        <v>331</v>
      </c>
      <c r="G228" s="193"/>
      <c r="H228" s="193"/>
      <c r="I228" s="196"/>
      <c r="J228" s="207">
        <f>BK228</f>
        <v>0</v>
      </c>
      <c r="K228" s="193"/>
      <c r="L228" s="198"/>
      <c r="M228" s="199"/>
      <c r="N228" s="200"/>
      <c r="O228" s="200"/>
      <c r="P228" s="201">
        <f>SUM(P229:P231)</f>
        <v>0</v>
      </c>
      <c r="Q228" s="200"/>
      <c r="R228" s="201">
        <f>SUM(R229:R231)</f>
        <v>0</v>
      </c>
      <c r="S228" s="200"/>
      <c r="T228" s="202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3" t="s">
        <v>80</v>
      </c>
      <c r="AT228" s="204" t="s">
        <v>71</v>
      </c>
      <c r="AU228" s="204" t="s">
        <v>80</v>
      </c>
      <c r="AY228" s="203" t="s">
        <v>152</v>
      </c>
      <c r="BK228" s="205">
        <f>SUM(BK229:BK231)</f>
        <v>0</v>
      </c>
    </row>
    <row r="229" s="2" customFormat="1" ht="24.15" customHeight="1">
      <c r="A229" s="41"/>
      <c r="B229" s="42"/>
      <c r="C229" s="208" t="s">
        <v>345</v>
      </c>
      <c r="D229" s="208" t="s">
        <v>154</v>
      </c>
      <c r="E229" s="209" t="s">
        <v>791</v>
      </c>
      <c r="F229" s="210" t="s">
        <v>792</v>
      </c>
      <c r="G229" s="211" t="s">
        <v>193</v>
      </c>
      <c r="H229" s="212">
        <v>483</v>
      </c>
      <c r="I229" s="213"/>
      <c r="J229" s="214">
        <f>ROUND(I229*H229,2)</f>
        <v>0</v>
      </c>
      <c r="K229" s="210" t="s">
        <v>177</v>
      </c>
      <c r="L229" s="47"/>
      <c r="M229" s="215" t="s">
        <v>19</v>
      </c>
      <c r="N229" s="216" t="s">
        <v>43</v>
      </c>
      <c r="O229" s="87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9" t="s">
        <v>157</v>
      </c>
      <c r="AT229" s="219" t="s">
        <v>154</v>
      </c>
      <c r="AU229" s="219" t="s">
        <v>82</v>
      </c>
      <c r="AY229" s="20" t="s">
        <v>152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80</v>
      </c>
      <c r="BK229" s="220">
        <f>ROUND(I229*H229,2)</f>
        <v>0</v>
      </c>
      <c r="BL229" s="20" t="s">
        <v>157</v>
      </c>
      <c r="BM229" s="219" t="s">
        <v>793</v>
      </c>
    </row>
    <row r="230" s="2" customFormat="1">
      <c r="A230" s="41"/>
      <c r="B230" s="42"/>
      <c r="C230" s="43"/>
      <c r="D230" s="254" t="s">
        <v>173</v>
      </c>
      <c r="E230" s="43"/>
      <c r="F230" s="255" t="s">
        <v>794</v>
      </c>
      <c r="G230" s="43"/>
      <c r="H230" s="43"/>
      <c r="I230" s="256"/>
      <c r="J230" s="43"/>
      <c r="K230" s="43"/>
      <c r="L230" s="47"/>
      <c r="M230" s="257"/>
      <c r="N230" s="258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173</v>
      </c>
      <c r="AU230" s="20" t="s">
        <v>82</v>
      </c>
    </row>
    <row r="231" s="14" customFormat="1">
      <c r="A231" s="14"/>
      <c r="B231" s="232"/>
      <c r="C231" s="233"/>
      <c r="D231" s="223" t="s">
        <v>159</v>
      </c>
      <c r="E231" s="234" t="s">
        <v>19</v>
      </c>
      <c r="F231" s="235" t="s">
        <v>795</v>
      </c>
      <c r="G231" s="233"/>
      <c r="H231" s="236">
        <v>483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2" t="s">
        <v>159</v>
      </c>
      <c r="AU231" s="242" t="s">
        <v>82</v>
      </c>
      <c r="AV231" s="14" t="s">
        <v>82</v>
      </c>
      <c r="AW231" s="14" t="s">
        <v>34</v>
      </c>
      <c r="AX231" s="14" t="s">
        <v>80</v>
      </c>
      <c r="AY231" s="242" t="s">
        <v>152</v>
      </c>
    </row>
    <row r="232" s="12" customFormat="1" ht="22.8" customHeight="1">
      <c r="A232" s="12"/>
      <c r="B232" s="192"/>
      <c r="C232" s="193"/>
      <c r="D232" s="194" t="s">
        <v>71</v>
      </c>
      <c r="E232" s="206" t="s">
        <v>157</v>
      </c>
      <c r="F232" s="206" t="s">
        <v>332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SUM(P233:P244)</f>
        <v>0</v>
      </c>
      <c r="Q232" s="200"/>
      <c r="R232" s="201">
        <f>SUM(R233:R244)</f>
        <v>9.895719999999999</v>
      </c>
      <c r="S232" s="200"/>
      <c r="T232" s="202">
        <f>SUM(T233:T244)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80</v>
      </c>
      <c r="AT232" s="204" t="s">
        <v>71</v>
      </c>
      <c r="AU232" s="204" t="s">
        <v>80</v>
      </c>
      <c r="AY232" s="203" t="s">
        <v>152</v>
      </c>
      <c r="BK232" s="205">
        <f>SUM(BK233:BK244)</f>
        <v>0</v>
      </c>
    </row>
    <row r="233" s="2" customFormat="1" ht="33" customHeight="1">
      <c r="A233" s="41"/>
      <c r="B233" s="42"/>
      <c r="C233" s="208" t="s">
        <v>351</v>
      </c>
      <c r="D233" s="208" t="s">
        <v>154</v>
      </c>
      <c r="E233" s="209" t="s">
        <v>334</v>
      </c>
      <c r="F233" s="210" t="s">
        <v>335</v>
      </c>
      <c r="G233" s="211" t="s">
        <v>106</v>
      </c>
      <c r="H233" s="212">
        <v>48.969999999999999</v>
      </c>
      <c r="I233" s="213"/>
      <c r="J233" s="214">
        <f>ROUND(I233*H233,2)</f>
        <v>0</v>
      </c>
      <c r="K233" s="210" t="s">
        <v>19</v>
      </c>
      <c r="L233" s="47"/>
      <c r="M233" s="215" t="s">
        <v>19</v>
      </c>
      <c r="N233" s="216" t="s">
        <v>43</v>
      </c>
      <c r="O233" s="87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9" t="s">
        <v>157</v>
      </c>
      <c r="AT233" s="219" t="s">
        <v>154</v>
      </c>
      <c r="AU233" s="219" t="s">
        <v>82</v>
      </c>
      <c r="AY233" s="20" t="s">
        <v>152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80</v>
      </c>
      <c r="BK233" s="220">
        <f>ROUND(I233*H233,2)</f>
        <v>0</v>
      </c>
      <c r="BL233" s="20" t="s">
        <v>157</v>
      </c>
      <c r="BM233" s="219" t="s">
        <v>796</v>
      </c>
    </row>
    <row r="234" s="14" customFormat="1">
      <c r="A234" s="14"/>
      <c r="B234" s="232"/>
      <c r="C234" s="233"/>
      <c r="D234" s="223" t="s">
        <v>159</v>
      </c>
      <c r="E234" s="234" t="s">
        <v>19</v>
      </c>
      <c r="F234" s="235" t="s">
        <v>797</v>
      </c>
      <c r="G234" s="233"/>
      <c r="H234" s="236">
        <v>4.0199999999999996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2" t="s">
        <v>159</v>
      </c>
      <c r="AU234" s="242" t="s">
        <v>82</v>
      </c>
      <c r="AV234" s="14" t="s">
        <v>82</v>
      </c>
      <c r="AW234" s="14" t="s">
        <v>34</v>
      </c>
      <c r="AX234" s="14" t="s">
        <v>72</v>
      </c>
      <c r="AY234" s="242" t="s">
        <v>152</v>
      </c>
    </row>
    <row r="235" s="14" customFormat="1">
      <c r="A235" s="14"/>
      <c r="B235" s="232"/>
      <c r="C235" s="233"/>
      <c r="D235" s="223" t="s">
        <v>159</v>
      </c>
      <c r="E235" s="234" t="s">
        <v>19</v>
      </c>
      <c r="F235" s="235" t="s">
        <v>798</v>
      </c>
      <c r="G235" s="233"/>
      <c r="H235" s="236">
        <v>44.950000000000003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2" t="s">
        <v>159</v>
      </c>
      <c r="AU235" s="242" t="s">
        <v>82</v>
      </c>
      <c r="AV235" s="14" t="s">
        <v>82</v>
      </c>
      <c r="AW235" s="14" t="s">
        <v>34</v>
      </c>
      <c r="AX235" s="14" t="s">
        <v>72</v>
      </c>
      <c r="AY235" s="242" t="s">
        <v>152</v>
      </c>
    </row>
    <row r="236" s="15" customFormat="1">
      <c r="A236" s="15"/>
      <c r="B236" s="243"/>
      <c r="C236" s="244"/>
      <c r="D236" s="223" t="s">
        <v>159</v>
      </c>
      <c r="E236" s="245" t="s">
        <v>114</v>
      </c>
      <c r="F236" s="246" t="s">
        <v>168</v>
      </c>
      <c r="G236" s="244"/>
      <c r="H236" s="247">
        <v>48.969999999999999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3" t="s">
        <v>159</v>
      </c>
      <c r="AU236" s="253" t="s">
        <v>82</v>
      </c>
      <c r="AV236" s="15" t="s">
        <v>157</v>
      </c>
      <c r="AW236" s="15" t="s">
        <v>34</v>
      </c>
      <c r="AX236" s="15" t="s">
        <v>80</v>
      </c>
      <c r="AY236" s="253" t="s">
        <v>152</v>
      </c>
    </row>
    <row r="237" s="2" customFormat="1" ht="24.15" customHeight="1">
      <c r="A237" s="41"/>
      <c r="B237" s="42"/>
      <c r="C237" s="208" t="s">
        <v>356</v>
      </c>
      <c r="D237" s="208" t="s">
        <v>154</v>
      </c>
      <c r="E237" s="209" t="s">
        <v>799</v>
      </c>
      <c r="F237" s="210" t="s">
        <v>800</v>
      </c>
      <c r="G237" s="211" t="s">
        <v>393</v>
      </c>
      <c r="H237" s="212">
        <v>66</v>
      </c>
      <c r="I237" s="213"/>
      <c r="J237" s="214">
        <f>ROUND(I237*H237,2)</f>
        <v>0</v>
      </c>
      <c r="K237" s="210" t="s">
        <v>177</v>
      </c>
      <c r="L237" s="47"/>
      <c r="M237" s="215" t="s">
        <v>19</v>
      </c>
      <c r="N237" s="216" t="s">
        <v>43</v>
      </c>
      <c r="O237" s="87"/>
      <c r="P237" s="217">
        <f>O237*H237</f>
        <v>0</v>
      </c>
      <c r="Q237" s="217">
        <v>0.087419999999999998</v>
      </c>
      <c r="R237" s="217">
        <f>Q237*H237</f>
        <v>5.7697199999999995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157</v>
      </c>
      <c r="AT237" s="219" t="s">
        <v>154</v>
      </c>
      <c r="AU237" s="219" t="s">
        <v>82</v>
      </c>
      <c r="AY237" s="20" t="s">
        <v>152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80</v>
      </c>
      <c r="BK237" s="220">
        <f>ROUND(I237*H237,2)</f>
        <v>0</v>
      </c>
      <c r="BL237" s="20" t="s">
        <v>157</v>
      </c>
      <c r="BM237" s="219" t="s">
        <v>801</v>
      </c>
    </row>
    <row r="238" s="2" customFormat="1">
      <c r="A238" s="41"/>
      <c r="B238" s="42"/>
      <c r="C238" s="43"/>
      <c r="D238" s="254" t="s">
        <v>173</v>
      </c>
      <c r="E238" s="43"/>
      <c r="F238" s="255" t="s">
        <v>802</v>
      </c>
      <c r="G238" s="43"/>
      <c r="H238" s="43"/>
      <c r="I238" s="256"/>
      <c r="J238" s="43"/>
      <c r="K238" s="43"/>
      <c r="L238" s="47"/>
      <c r="M238" s="257"/>
      <c r="N238" s="258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173</v>
      </c>
      <c r="AU238" s="20" t="s">
        <v>82</v>
      </c>
    </row>
    <row r="239" s="2" customFormat="1" ht="24.15" customHeight="1">
      <c r="A239" s="41"/>
      <c r="B239" s="42"/>
      <c r="C239" s="259" t="s">
        <v>361</v>
      </c>
      <c r="D239" s="259" t="s">
        <v>289</v>
      </c>
      <c r="E239" s="260" t="s">
        <v>803</v>
      </c>
      <c r="F239" s="261" t="s">
        <v>804</v>
      </c>
      <c r="G239" s="262" t="s">
        <v>393</v>
      </c>
      <c r="H239" s="263">
        <v>1</v>
      </c>
      <c r="I239" s="264"/>
      <c r="J239" s="265">
        <f>ROUND(I239*H239,2)</f>
        <v>0</v>
      </c>
      <c r="K239" s="261" t="s">
        <v>171</v>
      </c>
      <c r="L239" s="266"/>
      <c r="M239" s="267" t="s">
        <v>19</v>
      </c>
      <c r="N239" s="268" t="s">
        <v>43</v>
      </c>
      <c r="O239" s="87"/>
      <c r="P239" s="217">
        <f>O239*H239</f>
        <v>0</v>
      </c>
      <c r="Q239" s="217">
        <v>0.028000000000000001</v>
      </c>
      <c r="R239" s="217">
        <f>Q239*H239</f>
        <v>0.028000000000000001</v>
      </c>
      <c r="S239" s="217">
        <v>0</v>
      </c>
      <c r="T239" s="21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9" t="s">
        <v>203</v>
      </c>
      <c r="AT239" s="219" t="s">
        <v>289</v>
      </c>
      <c r="AU239" s="219" t="s">
        <v>82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80</v>
      </c>
      <c r="BK239" s="220">
        <f>ROUND(I239*H239,2)</f>
        <v>0</v>
      </c>
      <c r="BL239" s="20" t="s">
        <v>157</v>
      </c>
      <c r="BM239" s="219" t="s">
        <v>805</v>
      </c>
    </row>
    <row r="240" s="2" customFormat="1" ht="24.15" customHeight="1">
      <c r="A240" s="41"/>
      <c r="B240" s="42"/>
      <c r="C240" s="259" t="s">
        <v>366</v>
      </c>
      <c r="D240" s="259" t="s">
        <v>289</v>
      </c>
      <c r="E240" s="260" t="s">
        <v>806</v>
      </c>
      <c r="F240" s="261" t="s">
        <v>807</v>
      </c>
      <c r="G240" s="262" t="s">
        <v>393</v>
      </c>
      <c r="H240" s="263">
        <v>10</v>
      </c>
      <c r="I240" s="264"/>
      <c r="J240" s="265">
        <f>ROUND(I240*H240,2)</f>
        <v>0</v>
      </c>
      <c r="K240" s="261" t="s">
        <v>177</v>
      </c>
      <c r="L240" s="266"/>
      <c r="M240" s="267" t="s">
        <v>19</v>
      </c>
      <c r="N240" s="268" t="s">
        <v>43</v>
      </c>
      <c r="O240" s="87"/>
      <c r="P240" s="217">
        <f>O240*H240</f>
        <v>0</v>
      </c>
      <c r="Q240" s="217">
        <v>0.040000000000000001</v>
      </c>
      <c r="R240" s="217">
        <f>Q240*H240</f>
        <v>0.40000000000000002</v>
      </c>
      <c r="S240" s="217">
        <v>0</v>
      </c>
      <c r="T240" s="21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9" t="s">
        <v>203</v>
      </c>
      <c r="AT240" s="219" t="s">
        <v>289</v>
      </c>
      <c r="AU240" s="219" t="s">
        <v>82</v>
      </c>
      <c r="AY240" s="20" t="s">
        <v>152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80</v>
      </c>
      <c r="BK240" s="220">
        <f>ROUND(I240*H240,2)</f>
        <v>0</v>
      </c>
      <c r="BL240" s="20" t="s">
        <v>157</v>
      </c>
      <c r="BM240" s="219" t="s">
        <v>808</v>
      </c>
    </row>
    <row r="241" s="2" customFormat="1" ht="24.15" customHeight="1">
      <c r="A241" s="41"/>
      <c r="B241" s="42"/>
      <c r="C241" s="259" t="s">
        <v>371</v>
      </c>
      <c r="D241" s="259" t="s">
        <v>289</v>
      </c>
      <c r="E241" s="260" t="s">
        <v>809</v>
      </c>
      <c r="F241" s="261" t="s">
        <v>810</v>
      </c>
      <c r="G241" s="262" t="s">
        <v>393</v>
      </c>
      <c r="H241" s="263">
        <v>4</v>
      </c>
      <c r="I241" s="264"/>
      <c r="J241" s="265">
        <f>ROUND(I241*H241,2)</f>
        <v>0</v>
      </c>
      <c r="K241" s="261" t="s">
        <v>177</v>
      </c>
      <c r="L241" s="266"/>
      <c r="M241" s="267" t="s">
        <v>19</v>
      </c>
      <c r="N241" s="268" t="s">
        <v>43</v>
      </c>
      <c r="O241" s="87"/>
      <c r="P241" s="217">
        <f>O241*H241</f>
        <v>0</v>
      </c>
      <c r="Q241" s="217">
        <v>0.050999999999999997</v>
      </c>
      <c r="R241" s="217">
        <f>Q241*H241</f>
        <v>0.20399999999999999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203</v>
      </c>
      <c r="AT241" s="219" t="s">
        <v>289</v>
      </c>
      <c r="AU241" s="219" t="s">
        <v>82</v>
      </c>
      <c r="AY241" s="20" t="s">
        <v>152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80</v>
      </c>
      <c r="BK241" s="220">
        <f>ROUND(I241*H241,2)</f>
        <v>0</v>
      </c>
      <c r="BL241" s="20" t="s">
        <v>157</v>
      </c>
      <c r="BM241" s="219" t="s">
        <v>811</v>
      </c>
    </row>
    <row r="242" s="2" customFormat="1" ht="24.15" customHeight="1">
      <c r="A242" s="41"/>
      <c r="B242" s="42"/>
      <c r="C242" s="259" t="s">
        <v>376</v>
      </c>
      <c r="D242" s="259" t="s">
        <v>289</v>
      </c>
      <c r="E242" s="260" t="s">
        <v>812</v>
      </c>
      <c r="F242" s="261" t="s">
        <v>813</v>
      </c>
      <c r="G242" s="262" t="s">
        <v>393</v>
      </c>
      <c r="H242" s="263">
        <v>15</v>
      </c>
      <c r="I242" s="264"/>
      <c r="J242" s="265">
        <f>ROUND(I242*H242,2)</f>
        <v>0</v>
      </c>
      <c r="K242" s="261" t="s">
        <v>177</v>
      </c>
      <c r="L242" s="266"/>
      <c r="M242" s="267" t="s">
        <v>19</v>
      </c>
      <c r="N242" s="268" t="s">
        <v>43</v>
      </c>
      <c r="O242" s="87"/>
      <c r="P242" s="217">
        <f>O242*H242</f>
        <v>0</v>
      </c>
      <c r="Q242" s="217">
        <v>0.068000000000000005</v>
      </c>
      <c r="R242" s="217">
        <f>Q242*H242</f>
        <v>1.02</v>
      </c>
      <c r="S242" s="217">
        <v>0</v>
      </c>
      <c r="T242" s="21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9" t="s">
        <v>203</v>
      </c>
      <c r="AT242" s="219" t="s">
        <v>289</v>
      </c>
      <c r="AU242" s="219" t="s">
        <v>82</v>
      </c>
      <c r="AY242" s="20" t="s">
        <v>152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80</v>
      </c>
      <c r="BK242" s="220">
        <f>ROUND(I242*H242,2)</f>
        <v>0</v>
      </c>
      <c r="BL242" s="20" t="s">
        <v>157</v>
      </c>
      <c r="BM242" s="219" t="s">
        <v>814</v>
      </c>
    </row>
    <row r="243" s="2" customFormat="1" ht="24.15" customHeight="1">
      <c r="A243" s="41"/>
      <c r="B243" s="42"/>
      <c r="C243" s="259" t="s">
        <v>382</v>
      </c>
      <c r="D243" s="259" t="s">
        <v>289</v>
      </c>
      <c r="E243" s="260" t="s">
        <v>815</v>
      </c>
      <c r="F243" s="261" t="s">
        <v>816</v>
      </c>
      <c r="G243" s="262" t="s">
        <v>393</v>
      </c>
      <c r="H243" s="263">
        <v>2</v>
      </c>
      <c r="I243" s="264"/>
      <c r="J243" s="265">
        <f>ROUND(I243*H243,2)</f>
        <v>0</v>
      </c>
      <c r="K243" s="261" t="s">
        <v>171</v>
      </c>
      <c r="L243" s="266"/>
      <c r="M243" s="267" t="s">
        <v>19</v>
      </c>
      <c r="N243" s="268" t="s">
        <v>43</v>
      </c>
      <c r="O243" s="87"/>
      <c r="P243" s="217">
        <f>O243*H243</f>
        <v>0</v>
      </c>
      <c r="Q243" s="217">
        <v>0.081000000000000003</v>
      </c>
      <c r="R243" s="217">
        <f>Q243*H243</f>
        <v>0.16200000000000001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203</v>
      </c>
      <c r="AT243" s="219" t="s">
        <v>289</v>
      </c>
      <c r="AU243" s="219" t="s">
        <v>82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80</v>
      </c>
      <c r="BK243" s="220">
        <f>ROUND(I243*H243,2)</f>
        <v>0</v>
      </c>
      <c r="BL243" s="20" t="s">
        <v>157</v>
      </c>
      <c r="BM243" s="219" t="s">
        <v>817</v>
      </c>
    </row>
    <row r="244" s="2" customFormat="1" ht="24.15" customHeight="1">
      <c r="A244" s="41"/>
      <c r="B244" s="42"/>
      <c r="C244" s="259" t="s">
        <v>390</v>
      </c>
      <c r="D244" s="259" t="s">
        <v>289</v>
      </c>
      <c r="E244" s="260" t="s">
        <v>818</v>
      </c>
      <c r="F244" s="261" t="s">
        <v>819</v>
      </c>
      <c r="G244" s="262" t="s">
        <v>393</v>
      </c>
      <c r="H244" s="263">
        <v>34</v>
      </c>
      <c r="I244" s="264"/>
      <c r="J244" s="265">
        <f>ROUND(I244*H244,2)</f>
        <v>0</v>
      </c>
      <c r="K244" s="261" t="s">
        <v>171</v>
      </c>
      <c r="L244" s="266"/>
      <c r="M244" s="267" t="s">
        <v>19</v>
      </c>
      <c r="N244" s="268" t="s">
        <v>43</v>
      </c>
      <c r="O244" s="87"/>
      <c r="P244" s="217">
        <f>O244*H244</f>
        <v>0</v>
      </c>
      <c r="Q244" s="217">
        <v>0.068000000000000005</v>
      </c>
      <c r="R244" s="217">
        <f>Q244*H244</f>
        <v>2.3120000000000003</v>
      </c>
      <c r="S244" s="217">
        <v>0</v>
      </c>
      <c r="T244" s="21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9" t="s">
        <v>203</v>
      </c>
      <c r="AT244" s="219" t="s">
        <v>289</v>
      </c>
      <c r="AU244" s="219" t="s">
        <v>82</v>
      </c>
      <c r="AY244" s="20" t="s">
        <v>152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80</v>
      </c>
      <c r="BK244" s="220">
        <f>ROUND(I244*H244,2)</f>
        <v>0</v>
      </c>
      <c r="BL244" s="20" t="s">
        <v>157</v>
      </c>
      <c r="BM244" s="219" t="s">
        <v>820</v>
      </c>
    </row>
    <row r="245" s="12" customFormat="1" ht="22.8" customHeight="1">
      <c r="A245" s="12"/>
      <c r="B245" s="192"/>
      <c r="C245" s="193"/>
      <c r="D245" s="194" t="s">
        <v>71</v>
      </c>
      <c r="E245" s="206" t="s">
        <v>185</v>
      </c>
      <c r="F245" s="206" t="s">
        <v>339</v>
      </c>
      <c r="G245" s="193"/>
      <c r="H245" s="193"/>
      <c r="I245" s="196"/>
      <c r="J245" s="207">
        <f>BK245</f>
        <v>0</v>
      </c>
      <c r="K245" s="193"/>
      <c r="L245" s="198"/>
      <c r="M245" s="199"/>
      <c r="N245" s="200"/>
      <c r="O245" s="200"/>
      <c r="P245" s="201">
        <f>SUM(P246:P278)</f>
        <v>0</v>
      </c>
      <c r="Q245" s="200"/>
      <c r="R245" s="201">
        <f>SUM(R246:R278)</f>
        <v>251.70782839999998</v>
      </c>
      <c r="S245" s="200"/>
      <c r="T245" s="202">
        <f>SUM(T246:T278)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3" t="s">
        <v>80</v>
      </c>
      <c r="AT245" s="204" t="s">
        <v>71</v>
      </c>
      <c r="AU245" s="204" t="s">
        <v>80</v>
      </c>
      <c r="AY245" s="203" t="s">
        <v>152</v>
      </c>
      <c r="BK245" s="205">
        <f>SUM(BK246:BK278)</f>
        <v>0</v>
      </c>
    </row>
    <row r="246" s="2" customFormat="1" ht="24.15" customHeight="1">
      <c r="A246" s="41"/>
      <c r="B246" s="42"/>
      <c r="C246" s="208" t="s">
        <v>396</v>
      </c>
      <c r="D246" s="208" t="s">
        <v>154</v>
      </c>
      <c r="E246" s="209" t="s">
        <v>821</v>
      </c>
      <c r="F246" s="210" t="s">
        <v>822</v>
      </c>
      <c r="G246" s="211" t="s">
        <v>96</v>
      </c>
      <c r="H246" s="212">
        <v>27.600000000000001</v>
      </c>
      <c r="I246" s="213"/>
      <c r="J246" s="214">
        <f>ROUND(I246*H246,2)</f>
        <v>0</v>
      </c>
      <c r="K246" s="210" t="s">
        <v>19</v>
      </c>
      <c r="L246" s="47"/>
      <c r="M246" s="215" t="s">
        <v>19</v>
      </c>
      <c r="N246" s="216" t="s">
        <v>43</v>
      </c>
      <c r="O246" s="87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157</v>
      </c>
      <c r="AT246" s="219" t="s">
        <v>154</v>
      </c>
      <c r="AU246" s="219" t="s">
        <v>82</v>
      </c>
      <c r="AY246" s="20" t="s">
        <v>152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80</v>
      </c>
      <c r="BK246" s="220">
        <f>ROUND(I246*H246,2)</f>
        <v>0</v>
      </c>
      <c r="BL246" s="20" t="s">
        <v>157</v>
      </c>
      <c r="BM246" s="219" t="s">
        <v>823</v>
      </c>
    </row>
    <row r="247" s="14" customFormat="1">
      <c r="A247" s="14"/>
      <c r="B247" s="232"/>
      <c r="C247" s="233"/>
      <c r="D247" s="223" t="s">
        <v>159</v>
      </c>
      <c r="E247" s="234" t="s">
        <v>19</v>
      </c>
      <c r="F247" s="235" t="s">
        <v>708</v>
      </c>
      <c r="G247" s="233"/>
      <c r="H247" s="236">
        <v>27.600000000000001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2" t="s">
        <v>159</v>
      </c>
      <c r="AU247" s="242" t="s">
        <v>82</v>
      </c>
      <c r="AV247" s="14" t="s">
        <v>82</v>
      </c>
      <c r="AW247" s="14" t="s">
        <v>34</v>
      </c>
      <c r="AX247" s="14" t="s">
        <v>80</v>
      </c>
      <c r="AY247" s="242" t="s">
        <v>152</v>
      </c>
    </row>
    <row r="248" s="2" customFormat="1" ht="33" customHeight="1">
      <c r="A248" s="41"/>
      <c r="B248" s="42"/>
      <c r="C248" s="208" t="s">
        <v>400</v>
      </c>
      <c r="D248" s="208" t="s">
        <v>154</v>
      </c>
      <c r="E248" s="209" t="s">
        <v>824</v>
      </c>
      <c r="F248" s="210" t="s">
        <v>825</v>
      </c>
      <c r="G248" s="211" t="s">
        <v>96</v>
      </c>
      <c r="H248" s="212">
        <v>27.600000000000001</v>
      </c>
      <c r="I248" s="213"/>
      <c r="J248" s="214">
        <f>ROUND(I248*H248,2)</f>
        <v>0</v>
      </c>
      <c r="K248" s="210" t="s">
        <v>177</v>
      </c>
      <c r="L248" s="47"/>
      <c r="M248" s="215" t="s">
        <v>19</v>
      </c>
      <c r="N248" s="216" t="s">
        <v>43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157</v>
      </c>
      <c r="AT248" s="219" t="s">
        <v>154</v>
      </c>
      <c r="AU248" s="219" t="s">
        <v>82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80</v>
      </c>
      <c r="BK248" s="220">
        <f>ROUND(I248*H248,2)</f>
        <v>0</v>
      </c>
      <c r="BL248" s="20" t="s">
        <v>157</v>
      </c>
      <c r="BM248" s="219" t="s">
        <v>826</v>
      </c>
    </row>
    <row r="249" s="2" customFormat="1">
      <c r="A249" s="41"/>
      <c r="B249" s="42"/>
      <c r="C249" s="43"/>
      <c r="D249" s="254" t="s">
        <v>173</v>
      </c>
      <c r="E249" s="43"/>
      <c r="F249" s="255" t="s">
        <v>827</v>
      </c>
      <c r="G249" s="43"/>
      <c r="H249" s="43"/>
      <c r="I249" s="256"/>
      <c r="J249" s="43"/>
      <c r="K249" s="43"/>
      <c r="L249" s="47"/>
      <c r="M249" s="257"/>
      <c r="N249" s="258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173</v>
      </c>
      <c r="AU249" s="20" t="s">
        <v>82</v>
      </c>
    </row>
    <row r="250" s="14" customFormat="1">
      <c r="A250" s="14"/>
      <c r="B250" s="232"/>
      <c r="C250" s="233"/>
      <c r="D250" s="223" t="s">
        <v>159</v>
      </c>
      <c r="E250" s="234" t="s">
        <v>19</v>
      </c>
      <c r="F250" s="235" t="s">
        <v>708</v>
      </c>
      <c r="G250" s="233"/>
      <c r="H250" s="236">
        <v>27.600000000000001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2" t="s">
        <v>159</v>
      </c>
      <c r="AU250" s="242" t="s">
        <v>82</v>
      </c>
      <c r="AV250" s="14" t="s">
        <v>82</v>
      </c>
      <c r="AW250" s="14" t="s">
        <v>34</v>
      </c>
      <c r="AX250" s="14" t="s">
        <v>80</v>
      </c>
      <c r="AY250" s="242" t="s">
        <v>152</v>
      </c>
    </row>
    <row r="251" s="2" customFormat="1" ht="33" customHeight="1">
      <c r="A251" s="41"/>
      <c r="B251" s="42"/>
      <c r="C251" s="208" t="s">
        <v>405</v>
      </c>
      <c r="D251" s="208" t="s">
        <v>154</v>
      </c>
      <c r="E251" s="209" t="s">
        <v>341</v>
      </c>
      <c r="F251" s="210" t="s">
        <v>342</v>
      </c>
      <c r="G251" s="211" t="s">
        <v>96</v>
      </c>
      <c r="H251" s="212">
        <v>424.33999999999998</v>
      </c>
      <c r="I251" s="213"/>
      <c r="J251" s="214">
        <f>ROUND(I251*H251,2)</f>
        <v>0</v>
      </c>
      <c r="K251" s="210" t="s">
        <v>19</v>
      </c>
      <c r="L251" s="47"/>
      <c r="M251" s="215" t="s">
        <v>19</v>
      </c>
      <c r="N251" s="216" t="s">
        <v>43</v>
      </c>
      <c r="O251" s="87"/>
      <c r="P251" s="217">
        <f>O251*H251</f>
        <v>0</v>
      </c>
      <c r="Q251" s="217">
        <v>0.46000000000000002</v>
      </c>
      <c r="R251" s="217">
        <f>Q251*H251</f>
        <v>195.19639999999998</v>
      </c>
      <c r="S251" s="217">
        <v>0</v>
      </c>
      <c r="T251" s="21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9" t="s">
        <v>157</v>
      </c>
      <c r="AT251" s="219" t="s">
        <v>154</v>
      </c>
      <c r="AU251" s="219" t="s">
        <v>82</v>
      </c>
      <c r="AY251" s="20" t="s">
        <v>152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80</v>
      </c>
      <c r="BK251" s="220">
        <f>ROUND(I251*H251,2)</f>
        <v>0</v>
      </c>
      <c r="BL251" s="20" t="s">
        <v>157</v>
      </c>
      <c r="BM251" s="219" t="s">
        <v>828</v>
      </c>
    </row>
    <row r="252" s="14" customFormat="1">
      <c r="A252" s="14"/>
      <c r="B252" s="232"/>
      <c r="C252" s="233"/>
      <c r="D252" s="223" t="s">
        <v>159</v>
      </c>
      <c r="E252" s="234" t="s">
        <v>19</v>
      </c>
      <c r="F252" s="235" t="s">
        <v>829</v>
      </c>
      <c r="G252" s="233"/>
      <c r="H252" s="236">
        <v>424.33999999999998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2" t="s">
        <v>159</v>
      </c>
      <c r="AU252" s="242" t="s">
        <v>82</v>
      </c>
      <c r="AV252" s="14" t="s">
        <v>82</v>
      </c>
      <c r="AW252" s="14" t="s">
        <v>34</v>
      </c>
      <c r="AX252" s="14" t="s">
        <v>72</v>
      </c>
      <c r="AY252" s="242" t="s">
        <v>152</v>
      </c>
    </row>
    <row r="253" s="15" customFormat="1">
      <c r="A253" s="15"/>
      <c r="B253" s="243"/>
      <c r="C253" s="244"/>
      <c r="D253" s="223" t="s">
        <v>159</v>
      </c>
      <c r="E253" s="245" t="s">
        <v>19</v>
      </c>
      <c r="F253" s="246" t="s">
        <v>168</v>
      </c>
      <c r="G253" s="244"/>
      <c r="H253" s="247">
        <v>424.33999999999998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3" t="s">
        <v>159</v>
      </c>
      <c r="AU253" s="253" t="s">
        <v>82</v>
      </c>
      <c r="AV253" s="15" t="s">
        <v>157</v>
      </c>
      <c r="AW253" s="15" t="s">
        <v>34</v>
      </c>
      <c r="AX253" s="15" t="s">
        <v>80</v>
      </c>
      <c r="AY253" s="253" t="s">
        <v>152</v>
      </c>
    </row>
    <row r="254" s="2" customFormat="1" ht="33" customHeight="1">
      <c r="A254" s="41"/>
      <c r="B254" s="42"/>
      <c r="C254" s="208" t="s">
        <v>409</v>
      </c>
      <c r="D254" s="208" t="s">
        <v>154</v>
      </c>
      <c r="E254" s="209" t="s">
        <v>346</v>
      </c>
      <c r="F254" s="210" t="s">
        <v>347</v>
      </c>
      <c r="G254" s="211" t="s">
        <v>96</v>
      </c>
      <c r="H254" s="212">
        <v>396.74000000000001</v>
      </c>
      <c r="I254" s="213"/>
      <c r="J254" s="214">
        <f>ROUND(I254*H254,2)</f>
        <v>0</v>
      </c>
      <c r="K254" s="210" t="s">
        <v>171</v>
      </c>
      <c r="L254" s="47"/>
      <c r="M254" s="215" t="s">
        <v>19</v>
      </c>
      <c r="N254" s="216" t="s">
        <v>43</v>
      </c>
      <c r="O254" s="87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9" t="s">
        <v>157</v>
      </c>
      <c r="AT254" s="219" t="s">
        <v>154</v>
      </c>
      <c r="AU254" s="219" t="s">
        <v>82</v>
      </c>
      <c r="AY254" s="20" t="s">
        <v>152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80</v>
      </c>
      <c r="BK254" s="220">
        <f>ROUND(I254*H254,2)</f>
        <v>0</v>
      </c>
      <c r="BL254" s="20" t="s">
        <v>157</v>
      </c>
      <c r="BM254" s="219" t="s">
        <v>830</v>
      </c>
    </row>
    <row r="255" s="2" customFormat="1">
      <c r="A255" s="41"/>
      <c r="B255" s="42"/>
      <c r="C255" s="43"/>
      <c r="D255" s="254" t="s">
        <v>173</v>
      </c>
      <c r="E255" s="43"/>
      <c r="F255" s="255" t="s">
        <v>349</v>
      </c>
      <c r="G255" s="43"/>
      <c r="H255" s="43"/>
      <c r="I255" s="256"/>
      <c r="J255" s="43"/>
      <c r="K255" s="43"/>
      <c r="L255" s="47"/>
      <c r="M255" s="257"/>
      <c r="N255" s="258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173</v>
      </c>
      <c r="AU255" s="20" t="s">
        <v>82</v>
      </c>
    </row>
    <row r="256" s="14" customFormat="1">
      <c r="A256" s="14"/>
      <c r="B256" s="232"/>
      <c r="C256" s="233"/>
      <c r="D256" s="223" t="s">
        <v>159</v>
      </c>
      <c r="E256" s="234" t="s">
        <v>19</v>
      </c>
      <c r="F256" s="235" t="s">
        <v>98</v>
      </c>
      <c r="G256" s="233"/>
      <c r="H256" s="236">
        <v>396.74000000000001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159</v>
      </c>
      <c r="AU256" s="242" t="s">
        <v>82</v>
      </c>
      <c r="AV256" s="14" t="s">
        <v>82</v>
      </c>
      <c r="AW256" s="14" t="s">
        <v>34</v>
      </c>
      <c r="AX256" s="14" t="s">
        <v>80</v>
      </c>
      <c r="AY256" s="242" t="s">
        <v>152</v>
      </c>
    </row>
    <row r="257" s="2" customFormat="1" ht="33" customHeight="1">
      <c r="A257" s="41"/>
      <c r="B257" s="42"/>
      <c r="C257" s="208" t="s">
        <v>413</v>
      </c>
      <c r="D257" s="208" t="s">
        <v>154</v>
      </c>
      <c r="E257" s="209" t="s">
        <v>352</v>
      </c>
      <c r="F257" s="210" t="s">
        <v>353</v>
      </c>
      <c r="G257" s="211" t="s">
        <v>96</v>
      </c>
      <c r="H257" s="212">
        <v>45.600000000000001</v>
      </c>
      <c r="I257" s="213"/>
      <c r="J257" s="214">
        <f>ROUND(I257*H257,2)</f>
        <v>0</v>
      </c>
      <c r="K257" s="210" t="s">
        <v>171</v>
      </c>
      <c r="L257" s="47"/>
      <c r="M257" s="215" t="s">
        <v>19</v>
      </c>
      <c r="N257" s="216" t="s">
        <v>43</v>
      </c>
      <c r="O257" s="87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9" t="s">
        <v>157</v>
      </c>
      <c r="AT257" s="219" t="s">
        <v>154</v>
      </c>
      <c r="AU257" s="219" t="s">
        <v>82</v>
      </c>
      <c r="AY257" s="20" t="s">
        <v>152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80</v>
      </c>
      <c r="BK257" s="220">
        <f>ROUND(I257*H257,2)</f>
        <v>0</v>
      </c>
      <c r="BL257" s="20" t="s">
        <v>157</v>
      </c>
      <c r="BM257" s="219" t="s">
        <v>831</v>
      </c>
    </row>
    <row r="258" s="2" customFormat="1">
      <c r="A258" s="41"/>
      <c r="B258" s="42"/>
      <c r="C258" s="43"/>
      <c r="D258" s="254" t="s">
        <v>173</v>
      </c>
      <c r="E258" s="43"/>
      <c r="F258" s="255" t="s">
        <v>355</v>
      </c>
      <c r="G258" s="43"/>
      <c r="H258" s="43"/>
      <c r="I258" s="256"/>
      <c r="J258" s="43"/>
      <c r="K258" s="43"/>
      <c r="L258" s="47"/>
      <c r="M258" s="257"/>
      <c r="N258" s="258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173</v>
      </c>
      <c r="AU258" s="20" t="s">
        <v>82</v>
      </c>
    </row>
    <row r="259" s="14" customFormat="1">
      <c r="A259" s="14"/>
      <c r="B259" s="232"/>
      <c r="C259" s="233"/>
      <c r="D259" s="223" t="s">
        <v>159</v>
      </c>
      <c r="E259" s="234" t="s">
        <v>19</v>
      </c>
      <c r="F259" s="235" t="s">
        <v>119</v>
      </c>
      <c r="G259" s="233"/>
      <c r="H259" s="236">
        <v>45.600000000000001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2" t="s">
        <v>159</v>
      </c>
      <c r="AU259" s="242" t="s">
        <v>82</v>
      </c>
      <c r="AV259" s="14" t="s">
        <v>82</v>
      </c>
      <c r="AW259" s="14" t="s">
        <v>34</v>
      </c>
      <c r="AX259" s="14" t="s">
        <v>80</v>
      </c>
      <c r="AY259" s="242" t="s">
        <v>152</v>
      </c>
    </row>
    <row r="260" s="2" customFormat="1" ht="49.05" customHeight="1">
      <c r="A260" s="41"/>
      <c r="B260" s="42"/>
      <c r="C260" s="208" t="s">
        <v>418</v>
      </c>
      <c r="D260" s="208" t="s">
        <v>154</v>
      </c>
      <c r="E260" s="209" t="s">
        <v>357</v>
      </c>
      <c r="F260" s="210" t="s">
        <v>358</v>
      </c>
      <c r="G260" s="211" t="s">
        <v>96</v>
      </c>
      <c r="H260" s="212">
        <v>45.600000000000001</v>
      </c>
      <c r="I260" s="213"/>
      <c r="J260" s="214">
        <f>ROUND(I260*H260,2)</f>
        <v>0</v>
      </c>
      <c r="K260" s="210" t="s">
        <v>171</v>
      </c>
      <c r="L260" s="47"/>
      <c r="M260" s="215" t="s">
        <v>19</v>
      </c>
      <c r="N260" s="216" t="s">
        <v>43</v>
      </c>
      <c r="O260" s="87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9" t="s">
        <v>157</v>
      </c>
      <c r="AT260" s="219" t="s">
        <v>154</v>
      </c>
      <c r="AU260" s="219" t="s">
        <v>82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80</v>
      </c>
      <c r="BK260" s="220">
        <f>ROUND(I260*H260,2)</f>
        <v>0</v>
      </c>
      <c r="BL260" s="20" t="s">
        <v>157</v>
      </c>
      <c r="BM260" s="219" t="s">
        <v>832</v>
      </c>
    </row>
    <row r="261" s="2" customFormat="1">
      <c r="A261" s="41"/>
      <c r="B261" s="42"/>
      <c r="C261" s="43"/>
      <c r="D261" s="254" t="s">
        <v>173</v>
      </c>
      <c r="E261" s="43"/>
      <c r="F261" s="255" t="s">
        <v>360</v>
      </c>
      <c r="G261" s="43"/>
      <c r="H261" s="43"/>
      <c r="I261" s="256"/>
      <c r="J261" s="43"/>
      <c r="K261" s="43"/>
      <c r="L261" s="47"/>
      <c r="M261" s="257"/>
      <c r="N261" s="258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173</v>
      </c>
      <c r="AU261" s="20" t="s">
        <v>82</v>
      </c>
    </row>
    <row r="262" s="14" customFormat="1">
      <c r="A262" s="14"/>
      <c r="B262" s="232"/>
      <c r="C262" s="233"/>
      <c r="D262" s="223" t="s">
        <v>159</v>
      </c>
      <c r="E262" s="234" t="s">
        <v>19</v>
      </c>
      <c r="F262" s="235" t="s">
        <v>119</v>
      </c>
      <c r="G262" s="233"/>
      <c r="H262" s="236">
        <v>45.600000000000001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2" t="s">
        <v>159</v>
      </c>
      <c r="AU262" s="242" t="s">
        <v>82</v>
      </c>
      <c r="AV262" s="14" t="s">
        <v>82</v>
      </c>
      <c r="AW262" s="14" t="s">
        <v>34</v>
      </c>
      <c r="AX262" s="14" t="s">
        <v>80</v>
      </c>
      <c r="AY262" s="242" t="s">
        <v>152</v>
      </c>
    </row>
    <row r="263" s="2" customFormat="1" ht="44.25" customHeight="1">
      <c r="A263" s="41"/>
      <c r="B263" s="42"/>
      <c r="C263" s="208" t="s">
        <v>422</v>
      </c>
      <c r="D263" s="208" t="s">
        <v>154</v>
      </c>
      <c r="E263" s="209" t="s">
        <v>362</v>
      </c>
      <c r="F263" s="210" t="s">
        <v>363</v>
      </c>
      <c r="G263" s="211" t="s">
        <v>96</v>
      </c>
      <c r="H263" s="212">
        <v>396.74000000000001</v>
      </c>
      <c r="I263" s="213"/>
      <c r="J263" s="214">
        <f>ROUND(I263*H263,2)</f>
        <v>0</v>
      </c>
      <c r="K263" s="210" t="s">
        <v>171</v>
      </c>
      <c r="L263" s="47"/>
      <c r="M263" s="215" t="s">
        <v>19</v>
      </c>
      <c r="N263" s="216" t="s">
        <v>43</v>
      </c>
      <c r="O263" s="87"/>
      <c r="P263" s="217">
        <f>O263*H263</f>
        <v>0</v>
      </c>
      <c r="Q263" s="217">
        <v>0.12966</v>
      </c>
      <c r="R263" s="217">
        <f>Q263*H263</f>
        <v>51.441308399999997</v>
      </c>
      <c r="S263" s="217">
        <v>0</v>
      </c>
      <c r="T263" s="21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157</v>
      </c>
      <c r="AT263" s="219" t="s">
        <v>154</v>
      </c>
      <c r="AU263" s="219" t="s">
        <v>82</v>
      </c>
      <c r="AY263" s="20" t="s">
        <v>152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80</v>
      </c>
      <c r="BK263" s="220">
        <f>ROUND(I263*H263,2)</f>
        <v>0</v>
      </c>
      <c r="BL263" s="20" t="s">
        <v>157</v>
      </c>
      <c r="BM263" s="219" t="s">
        <v>833</v>
      </c>
    </row>
    <row r="264" s="2" customFormat="1">
      <c r="A264" s="41"/>
      <c r="B264" s="42"/>
      <c r="C264" s="43"/>
      <c r="D264" s="254" t="s">
        <v>173</v>
      </c>
      <c r="E264" s="43"/>
      <c r="F264" s="255" t="s">
        <v>365</v>
      </c>
      <c r="G264" s="43"/>
      <c r="H264" s="43"/>
      <c r="I264" s="256"/>
      <c r="J264" s="43"/>
      <c r="K264" s="43"/>
      <c r="L264" s="47"/>
      <c r="M264" s="257"/>
      <c r="N264" s="258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173</v>
      </c>
      <c r="AU264" s="20" t="s">
        <v>82</v>
      </c>
    </row>
    <row r="265" s="14" customFormat="1">
      <c r="A265" s="14"/>
      <c r="B265" s="232"/>
      <c r="C265" s="233"/>
      <c r="D265" s="223" t="s">
        <v>159</v>
      </c>
      <c r="E265" s="234" t="s">
        <v>19</v>
      </c>
      <c r="F265" s="235" t="s">
        <v>98</v>
      </c>
      <c r="G265" s="233"/>
      <c r="H265" s="236">
        <v>396.74000000000001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2" t="s">
        <v>159</v>
      </c>
      <c r="AU265" s="242" t="s">
        <v>82</v>
      </c>
      <c r="AV265" s="14" t="s">
        <v>82</v>
      </c>
      <c r="AW265" s="14" t="s">
        <v>34</v>
      </c>
      <c r="AX265" s="14" t="s">
        <v>80</v>
      </c>
      <c r="AY265" s="242" t="s">
        <v>152</v>
      </c>
    </row>
    <row r="266" s="2" customFormat="1" ht="24.15" customHeight="1">
      <c r="A266" s="41"/>
      <c r="B266" s="42"/>
      <c r="C266" s="208" t="s">
        <v>426</v>
      </c>
      <c r="D266" s="208" t="s">
        <v>154</v>
      </c>
      <c r="E266" s="209" t="s">
        <v>367</v>
      </c>
      <c r="F266" s="210" t="s">
        <v>368</v>
      </c>
      <c r="G266" s="211" t="s">
        <v>96</v>
      </c>
      <c r="H266" s="212">
        <v>45.600000000000001</v>
      </c>
      <c r="I266" s="213"/>
      <c r="J266" s="214">
        <f>ROUND(I266*H266,2)</f>
        <v>0</v>
      </c>
      <c r="K266" s="210" t="s">
        <v>177</v>
      </c>
      <c r="L266" s="47"/>
      <c r="M266" s="215" t="s">
        <v>19</v>
      </c>
      <c r="N266" s="216" t="s">
        <v>43</v>
      </c>
      <c r="O266" s="87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9" t="s">
        <v>157</v>
      </c>
      <c r="AT266" s="219" t="s">
        <v>154</v>
      </c>
      <c r="AU266" s="219" t="s">
        <v>82</v>
      </c>
      <c r="AY266" s="20" t="s">
        <v>152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80</v>
      </c>
      <c r="BK266" s="220">
        <f>ROUND(I266*H266,2)</f>
        <v>0</v>
      </c>
      <c r="BL266" s="20" t="s">
        <v>157</v>
      </c>
      <c r="BM266" s="219" t="s">
        <v>834</v>
      </c>
    </row>
    <row r="267" s="2" customFormat="1">
      <c r="A267" s="41"/>
      <c r="B267" s="42"/>
      <c r="C267" s="43"/>
      <c r="D267" s="254" t="s">
        <v>173</v>
      </c>
      <c r="E267" s="43"/>
      <c r="F267" s="255" t="s">
        <v>370</v>
      </c>
      <c r="G267" s="43"/>
      <c r="H267" s="43"/>
      <c r="I267" s="256"/>
      <c r="J267" s="43"/>
      <c r="K267" s="43"/>
      <c r="L267" s="47"/>
      <c r="M267" s="257"/>
      <c r="N267" s="258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173</v>
      </c>
      <c r="AU267" s="20" t="s">
        <v>82</v>
      </c>
    </row>
    <row r="268" s="14" customFormat="1">
      <c r="A268" s="14"/>
      <c r="B268" s="232"/>
      <c r="C268" s="233"/>
      <c r="D268" s="223" t="s">
        <v>159</v>
      </c>
      <c r="E268" s="234" t="s">
        <v>19</v>
      </c>
      <c r="F268" s="235" t="s">
        <v>119</v>
      </c>
      <c r="G268" s="233"/>
      <c r="H268" s="236">
        <v>45.600000000000001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2" t="s">
        <v>159</v>
      </c>
      <c r="AU268" s="242" t="s">
        <v>82</v>
      </c>
      <c r="AV268" s="14" t="s">
        <v>82</v>
      </c>
      <c r="AW268" s="14" t="s">
        <v>34</v>
      </c>
      <c r="AX268" s="14" t="s">
        <v>80</v>
      </c>
      <c r="AY268" s="242" t="s">
        <v>152</v>
      </c>
    </row>
    <row r="269" s="2" customFormat="1" ht="44.25" customHeight="1">
      <c r="A269" s="41"/>
      <c r="B269" s="42"/>
      <c r="C269" s="208" t="s">
        <v>430</v>
      </c>
      <c r="D269" s="208" t="s">
        <v>154</v>
      </c>
      <c r="E269" s="209" t="s">
        <v>372</v>
      </c>
      <c r="F269" s="210" t="s">
        <v>373</v>
      </c>
      <c r="G269" s="211" t="s">
        <v>96</v>
      </c>
      <c r="H269" s="212">
        <v>45.600000000000001</v>
      </c>
      <c r="I269" s="213"/>
      <c r="J269" s="214">
        <f>ROUND(I269*H269,2)</f>
        <v>0</v>
      </c>
      <c r="K269" s="210" t="s">
        <v>171</v>
      </c>
      <c r="L269" s="47"/>
      <c r="M269" s="215" t="s">
        <v>19</v>
      </c>
      <c r="N269" s="216" t="s">
        <v>43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157</v>
      </c>
      <c r="AT269" s="219" t="s">
        <v>154</v>
      </c>
      <c r="AU269" s="219" t="s">
        <v>82</v>
      </c>
      <c r="AY269" s="20" t="s">
        <v>152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80</v>
      </c>
      <c r="BK269" s="220">
        <f>ROUND(I269*H269,2)</f>
        <v>0</v>
      </c>
      <c r="BL269" s="20" t="s">
        <v>157</v>
      </c>
      <c r="BM269" s="219" t="s">
        <v>835</v>
      </c>
    </row>
    <row r="270" s="2" customFormat="1">
      <c r="A270" s="41"/>
      <c r="B270" s="42"/>
      <c r="C270" s="43"/>
      <c r="D270" s="254" t="s">
        <v>173</v>
      </c>
      <c r="E270" s="43"/>
      <c r="F270" s="255" t="s">
        <v>375</v>
      </c>
      <c r="G270" s="43"/>
      <c r="H270" s="43"/>
      <c r="I270" s="256"/>
      <c r="J270" s="43"/>
      <c r="K270" s="43"/>
      <c r="L270" s="47"/>
      <c r="M270" s="257"/>
      <c r="N270" s="258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173</v>
      </c>
      <c r="AU270" s="20" t="s">
        <v>82</v>
      </c>
    </row>
    <row r="271" s="14" customFormat="1">
      <c r="A271" s="14"/>
      <c r="B271" s="232"/>
      <c r="C271" s="233"/>
      <c r="D271" s="223" t="s">
        <v>159</v>
      </c>
      <c r="E271" s="234" t="s">
        <v>19</v>
      </c>
      <c r="F271" s="235" t="s">
        <v>119</v>
      </c>
      <c r="G271" s="233"/>
      <c r="H271" s="236">
        <v>45.600000000000001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2" t="s">
        <v>159</v>
      </c>
      <c r="AU271" s="242" t="s">
        <v>82</v>
      </c>
      <c r="AV271" s="14" t="s">
        <v>82</v>
      </c>
      <c r="AW271" s="14" t="s">
        <v>34</v>
      </c>
      <c r="AX271" s="14" t="s">
        <v>72</v>
      </c>
      <c r="AY271" s="242" t="s">
        <v>152</v>
      </c>
    </row>
    <row r="272" s="15" customFormat="1">
      <c r="A272" s="15"/>
      <c r="B272" s="243"/>
      <c r="C272" s="244"/>
      <c r="D272" s="223" t="s">
        <v>159</v>
      </c>
      <c r="E272" s="245" t="s">
        <v>19</v>
      </c>
      <c r="F272" s="246" t="s">
        <v>168</v>
      </c>
      <c r="G272" s="244"/>
      <c r="H272" s="247">
        <v>45.600000000000001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3" t="s">
        <v>159</v>
      </c>
      <c r="AU272" s="253" t="s">
        <v>82</v>
      </c>
      <c r="AV272" s="15" t="s">
        <v>157</v>
      </c>
      <c r="AW272" s="15" t="s">
        <v>34</v>
      </c>
      <c r="AX272" s="15" t="s">
        <v>80</v>
      </c>
      <c r="AY272" s="253" t="s">
        <v>152</v>
      </c>
    </row>
    <row r="273" s="2" customFormat="1" ht="44.25" customHeight="1">
      <c r="A273" s="41"/>
      <c r="B273" s="42"/>
      <c r="C273" s="208" t="s">
        <v>434</v>
      </c>
      <c r="D273" s="208" t="s">
        <v>154</v>
      </c>
      <c r="E273" s="209" t="s">
        <v>377</v>
      </c>
      <c r="F273" s="210" t="s">
        <v>378</v>
      </c>
      <c r="G273" s="211" t="s">
        <v>96</v>
      </c>
      <c r="H273" s="212">
        <v>45.600000000000001</v>
      </c>
      <c r="I273" s="213"/>
      <c r="J273" s="214">
        <f>ROUND(I273*H273,2)</f>
        <v>0</v>
      </c>
      <c r="K273" s="210" t="s">
        <v>171</v>
      </c>
      <c r="L273" s="47"/>
      <c r="M273" s="215" t="s">
        <v>19</v>
      </c>
      <c r="N273" s="216" t="s">
        <v>43</v>
      </c>
      <c r="O273" s="87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9" t="s">
        <v>157</v>
      </c>
      <c r="AT273" s="219" t="s">
        <v>154</v>
      </c>
      <c r="AU273" s="219" t="s">
        <v>82</v>
      </c>
      <c r="AY273" s="20" t="s">
        <v>152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80</v>
      </c>
      <c r="BK273" s="220">
        <f>ROUND(I273*H273,2)</f>
        <v>0</v>
      </c>
      <c r="BL273" s="20" t="s">
        <v>157</v>
      </c>
      <c r="BM273" s="219" t="s">
        <v>836</v>
      </c>
    </row>
    <row r="274" s="2" customFormat="1">
      <c r="A274" s="41"/>
      <c r="B274" s="42"/>
      <c r="C274" s="43"/>
      <c r="D274" s="254" t="s">
        <v>173</v>
      </c>
      <c r="E274" s="43"/>
      <c r="F274" s="255" t="s">
        <v>380</v>
      </c>
      <c r="G274" s="43"/>
      <c r="H274" s="43"/>
      <c r="I274" s="256"/>
      <c r="J274" s="43"/>
      <c r="K274" s="43"/>
      <c r="L274" s="47"/>
      <c r="M274" s="257"/>
      <c r="N274" s="258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173</v>
      </c>
      <c r="AU274" s="20" t="s">
        <v>82</v>
      </c>
    </row>
    <row r="275" s="14" customFormat="1">
      <c r="A275" s="14"/>
      <c r="B275" s="232"/>
      <c r="C275" s="233"/>
      <c r="D275" s="223" t="s">
        <v>159</v>
      </c>
      <c r="E275" s="234" t="s">
        <v>19</v>
      </c>
      <c r="F275" s="235" t="s">
        <v>119</v>
      </c>
      <c r="G275" s="233"/>
      <c r="H275" s="236">
        <v>45.600000000000001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2" t="s">
        <v>159</v>
      </c>
      <c r="AU275" s="242" t="s">
        <v>82</v>
      </c>
      <c r="AV275" s="14" t="s">
        <v>82</v>
      </c>
      <c r="AW275" s="14" t="s">
        <v>34</v>
      </c>
      <c r="AX275" s="14" t="s">
        <v>80</v>
      </c>
      <c r="AY275" s="242" t="s">
        <v>152</v>
      </c>
    </row>
    <row r="276" s="2" customFormat="1" ht="55.5" customHeight="1">
      <c r="A276" s="41"/>
      <c r="B276" s="42"/>
      <c r="C276" s="208" t="s">
        <v>439</v>
      </c>
      <c r="D276" s="208" t="s">
        <v>154</v>
      </c>
      <c r="E276" s="209" t="s">
        <v>837</v>
      </c>
      <c r="F276" s="210" t="s">
        <v>838</v>
      </c>
      <c r="G276" s="211" t="s">
        <v>96</v>
      </c>
      <c r="H276" s="212">
        <v>27.600000000000001</v>
      </c>
      <c r="I276" s="213"/>
      <c r="J276" s="214">
        <f>ROUND(I276*H276,2)</f>
        <v>0</v>
      </c>
      <c r="K276" s="210" t="s">
        <v>177</v>
      </c>
      <c r="L276" s="47"/>
      <c r="M276" s="215" t="s">
        <v>19</v>
      </c>
      <c r="N276" s="216" t="s">
        <v>43</v>
      </c>
      <c r="O276" s="87"/>
      <c r="P276" s="217">
        <f>O276*H276</f>
        <v>0</v>
      </c>
      <c r="Q276" s="217">
        <v>0.1837</v>
      </c>
      <c r="R276" s="217">
        <f>Q276*H276</f>
        <v>5.0701200000000002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157</v>
      </c>
      <c r="AT276" s="219" t="s">
        <v>154</v>
      </c>
      <c r="AU276" s="219" t="s">
        <v>82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80</v>
      </c>
      <c r="BK276" s="220">
        <f>ROUND(I276*H276,2)</f>
        <v>0</v>
      </c>
      <c r="BL276" s="20" t="s">
        <v>157</v>
      </c>
      <c r="BM276" s="219" t="s">
        <v>839</v>
      </c>
    </row>
    <row r="277" s="2" customFormat="1">
      <c r="A277" s="41"/>
      <c r="B277" s="42"/>
      <c r="C277" s="43"/>
      <c r="D277" s="254" t="s">
        <v>173</v>
      </c>
      <c r="E277" s="43"/>
      <c r="F277" s="255" t="s">
        <v>840</v>
      </c>
      <c r="G277" s="43"/>
      <c r="H277" s="43"/>
      <c r="I277" s="256"/>
      <c r="J277" s="43"/>
      <c r="K277" s="43"/>
      <c r="L277" s="47"/>
      <c r="M277" s="257"/>
      <c r="N277" s="258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173</v>
      </c>
      <c r="AU277" s="20" t="s">
        <v>82</v>
      </c>
    </row>
    <row r="278" s="14" customFormat="1">
      <c r="A278" s="14"/>
      <c r="B278" s="232"/>
      <c r="C278" s="233"/>
      <c r="D278" s="223" t="s">
        <v>159</v>
      </c>
      <c r="E278" s="234" t="s">
        <v>19</v>
      </c>
      <c r="F278" s="235" t="s">
        <v>708</v>
      </c>
      <c r="G278" s="233"/>
      <c r="H278" s="236">
        <v>27.600000000000001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159</v>
      </c>
      <c r="AU278" s="242" t="s">
        <v>82</v>
      </c>
      <c r="AV278" s="14" t="s">
        <v>82</v>
      </c>
      <c r="AW278" s="14" t="s">
        <v>34</v>
      </c>
      <c r="AX278" s="14" t="s">
        <v>80</v>
      </c>
      <c r="AY278" s="242" t="s">
        <v>152</v>
      </c>
    </row>
    <row r="279" s="12" customFormat="1" ht="22.8" customHeight="1">
      <c r="A279" s="12"/>
      <c r="B279" s="192"/>
      <c r="C279" s="193"/>
      <c r="D279" s="194" t="s">
        <v>71</v>
      </c>
      <c r="E279" s="206" t="s">
        <v>203</v>
      </c>
      <c r="F279" s="206" t="s">
        <v>381</v>
      </c>
      <c r="G279" s="193"/>
      <c r="H279" s="193"/>
      <c r="I279" s="196"/>
      <c r="J279" s="207">
        <f>BK279</f>
        <v>0</v>
      </c>
      <c r="K279" s="193"/>
      <c r="L279" s="198"/>
      <c r="M279" s="199"/>
      <c r="N279" s="200"/>
      <c r="O279" s="200"/>
      <c r="P279" s="201">
        <f>SUM(P280:P354)</f>
        <v>0</v>
      </c>
      <c r="Q279" s="200"/>
      <c r="R279" s="201">
        <f>SUM(R280:R354)</f>
        <v>94.520630009999991</v>
      </c>
      <c r="S279" s="200"/>
      <c r="T279" s="202">
        <f>SUM(T280:T354)</f>
        <v>122.0886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3" t="s">
        <v>80</v>
      </c>
      <c r="AT279" s="204" t="s">
        <v>71</v>
      </c>
      <c r="AU279" s="204" t="s">
        <v>80</v>
      </c>
      <c r="AY279" s="203" t="s">
        <v>152</v>
      </c>
      <c r="BK279" s="205">
        <f>SUM(BK280:BK354)</f>
        <v>0</v>
      </c>
    </row>
    <row r="280" s="2" customFormat="1" ht="24.15" customHeight="1">
      <c r="A280" s="41"/>
      <c r="B280" s="42"/>
      <c r="C280" s="208" t="s">
        <v>443</v>
      </c>
      <c r="D280" s="208" t="s">
        <v>154</v>
      </c>
      <c r="E280" s="209" t="s">
        <v>841</v>
      </c>
      <c r="F280" s="210" t="s">
        <v>842</v>
      </c>
      <c r="G280" s="211" t="s">
        <v>193</v>
      </c>
      <c r="H280" s="212">
        <v>338</v>
      </c>
      <c r="I280" s="213"/>
      <c r="J280" s="214">
        <f>ROUND(I280*H280,2)</f>
        <v>0</v>
      </c>
      <c r="K280" s="210" t="s">
        <v>171</v>
      </c>
      <c r="L280" s="47"/>
      <c r="M280" s="215" t="s">
        <v>19</v>
      </c>
      <c r="N280" s="216" t="s">
        <v>43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0.32000000000000001</v>
      </c>
      <c r="T280" s="218">
        <f>S280*H280</f>
        <v>108.16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157</v>
      </c>
      <c r="AT280" s="219" t="s">
        <v>154</v>
      </c>
      <c r="AU280" s="219" t="s">
        <v>82</v>
      </c>
      <c r="AY280" s="20" t="s">
        <v>152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80</v>
      </c>
      <c r="BK280" s="220">
        <f>ROUND(I280*H280,2)</f>
        <v>0</v>
      </c>
      <c r="BL280" s="20" t="s">
        <v>157</v>
      </c>
      <c r="BM280" s="219" t="s">
        <v>843</v>
      </c>
    </row>
    <row r="281" s="2" customFormat="1">
      <c r="A281" s="41"/>
      <c r="B281" s="42"/>
      <c r="C281" s="43"/>
      <c r="D281" s="254" t="s">
        <v>173</v>
      </c>
      <c r="E281" s="43"/>
      <c r="F281" s="255" t="s">
        <v>844</v>
      </c>
      <c r="G281" s="43"/>
      <c r="H281" s="43"/>
      <c r="I281" s="256"/>
      <c r="J281" s="43"/>
      <c r="K281" s="43"/>
      <c r="L281" s="47"/>
      <c r="M281" s="257"/>
      <c r="N281" s="258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173</v>
      </c>
      <c r="AU281" s="20" t="s">
        <v>82</v>
      </c>
    </row>
    <row r="282" s="2" customFormat="1" ht="24.15" customHeight="1">
      <c r="A282" s="41"/>
      <c r="B282" s="42"/>
      <c r="C282" s="208" t="s">
        <v>448</v>
      </c>
      <c r="D282" s="208" t="s">
        <v>154</v>
      </c>
      <c r="E282" s="209" t="s">
        <v>845</v>
      </c>
      <c r="F282" s="210" t="s">
        <v>846</v>
      </c>
      <c r="G282" s="211" t="s">
        <v>193</v>
      </c>
      <c r="H282" s="212">
        <v>14</v>
      </c>
      <c r="I282" s="213"/>
      <c r="J282" s="214">
        <f>ROUND(I282*H282,2)</f>
        <v>0</v>
      </c>
      <c r="K282" s="210" t="s">
        <v>171</v>
      </c>
      <c r="L282" s="47"/>
      <c r="M282" s="215" t="s">
        <v>19</v>
      </c>
      <c r="N282" s="216" t="s">
        <v>43</v>
      </c>
      <c r="O282" s="87"/>
      <c r="P282" s="217">
        <f>O282*H282</f>
        <v>0</v>
      </c>
      <c r="Q282" s="217">
        <v>0</v>
      </c>
      <c r="R282" s="217">
        <f>Q282*H282</f>
        <v>0</v>
      </c>
      <c r="S282" s="217">
        <v>0.155</v>
      </c>
      <c r="T282" s="218">
        <f>S282*H282</f>
        <v>2.1699999999999999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9" t="s">
        <v>157</v>
      </c>
      <c r="AT282" s="219" t="s">
        <v>154</v>
      </c>
      <c r="AU282" s="219" t="s">
        <v>82</v>
      </c>
      <c r="AY282" s="20" t="s">
        <v>152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80</v>
      </c>
      <c r="BK282" s="220">
        <f>ROUND(I282*H282,2)</f>
        <v>0</v>
      </c>
      <c r="BL282" s="20" t="s">
        <v>157</v>
      </c>
      <c r="BM282" s="219" t="s">
        <v>847</v>
      </c>
    </row>
    <row r="283" s="2" customFormat="1">
      <c r="A283" s="41"/>
      <c r="B283" s="42"/>
      <c r="C283" s="43"/>
      <c r="D283" s="254" t="s">
        <v>173</v>
      </c>
      <c r="E283" s="43"/>
      <c r="F283" s="255" t="s">
        <v>848</v>
      </c>
      <c r="G283" s="43"/>
      <c r="H283" s="43"/>
      <c r="I283" s="256"/>
      <c r="J283" s="43"/>
      <c r="K283" s="43"/>
      <c r="L283" s="47"/>
      <c r="M283" s="257"/>
      <c r="N283" s="258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173</v>
      </c>
      <c r="AU283" s="20" t="s">
        <v>82</v>
      </c>
    </row>
    <row r="284" s="2" customFormat="1" ht="24.15" customHeight="1">
      <c r="A284" s="41"/>
      <c r="B284" s="42"/>
      <c r="C284" s="208" t="s">
        <v>452</v>
      </c>
      <c r="D284" s="208" t="s">
        <v>154</v>
      </c>
      <c r="E284" s="209" t="s">
        <v>849</v>
      </c>
      <c r="F284" s="210" t="s">
        <v>850</v>
      </c>
      <c r="G284" s="211" t="s">
        <v>193</v>
      </c>
      <c r="H284" s="212">
        <v>39</v>
      </c>
      <c r="I284" s="213"/>
      <c r="J284" s="214">
        <f>ROUND(I284*H284,2)</f>
        <v>0</v>
      </c>
      <c r="K284" s="210" t="s">
        <v>177</v>
      </c>
      <c r="L284" s="47"/>
      <c r="M284" s="215" t="s">
        <v>19</v>
      </c>
      <c r="N284" s="216" t="s">
        <v>43</v>
      </c>
      <c r="O284" s="87"/>
      <c r="P284" s="217">
        <f>O284*H284</f>
        <v>0</v>
      </c>
      <c r="Q284" s="217">
        <v>2.0000000000000002E-05</v>
      </c>
      <c r="R284" s="217">
        <f>Q284*H284</f>
        <v>0.00078000000000000009</v>
      </c>
      <c r="S284" s="217">
        <v>0</v>
      </c>
      <c r="T284" s="21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9" t="s">
        <v>157</v>
      </c>
      <c r="AT284" s="219" t="s">
        <v>154</v>
      </c>
      <c r="AU284" s="219" t="s">
        <v>82</v>
      </c>
      <c r="AY284" s="20" t="s">
        <v>152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80</v>
      </c>
      <c r="BK284" s="220">
        <f>ROUND(I284*H284,2)</f>
        <v>0</v>
      </c>
      <c r="BL284" s="20" t="s">
        <v>157</v>
      </c>
      <c r="BM284" s="219" t="s">
        <v>851</v>
      </c>
    </row>
    <row r="285" s="2" customFormat="1">
      <c r="A285" s="41"/>
      <c r="B285" s="42"/>
      <c r="C285" s="43"/>
      <c r="D285" s="254" t="s">
        <v>173</v>
      </c>
      <c r="E285" s="43"/>
      <c r="F285" s="255" t="s">
        <v>852</v>
      </c>
      <c r="G285" s="43"/>
      <c r="H285" s="43"/>
      <c r="I285" s="256"/>
      <c r="J285" s="43"/>
      <c r="K285" s="43"/>
      <c r="L285" s="47"/>
      <c r="M285" s="257"/>
      <c r="N285" s="258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173</v>
      </c>
      <c r="AU285" s="20" t="s">
        <v>82</v>
      </c>
    </row>
    <row r="286" s="2" customFormat="1" ht="24.15" customHeight="1">
      <c r="A286" s="41"/>
      <c r="B286" s="42"/>
      <c r="C286" s="259" t="s">
        <v>456</v>
      </c>
      <c r="D286" s="259" t="s">
        <v>289</v>
      </c>
      <c r="E286" s="260" t="s">
        <v>853</v>
      </c>
      <c r="F286" s="261" t="s">
        <v>854</v>
      </c>
      <c r="G286" s="262" t="s">
        <v>193</v>
      </c>
      <c r="H286" s="263">
        <v>40.170000000000002</v>
      </c>
      <c r="I286" s="264"/>
      <c r="J286" s="265">
        <f>ROUND(I286*H286,2)</f>
        <v>0</v>
      </c>
      <c r="K286" s="261" t="s">
        <v>177</v>
      </c>
      <c r="L286" s="266"/>
      <c r="M286" s="267" t="s">
        <v>19</v>
      </c>
      <c r="N286" s="268" t="s">
        <v>43</v>
      </c>
      <c r="O286" s="87"/>
      <c r="P286" s="217">
        <f>O286*H286</f>
        <v>0</v>
      </c>
      <c r="Q286" s="217">
        <v>0.016619999999999999</v>
      </c>
      <c r="R286" s="217">
        <f>Q286*H286</f>
        <v>0.66762540000000004</v>
      </c>
      <c r="S286" s="217">
        <v>0</v>
      </c>
      <c r="T286" s="21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9" t="s">
        <v>203</v>
      </c>
      <c r="AT286" s="219" t="s">
        <v>289</v>
      </c>
      <c r="AU286" s="219" t="s">
        <v>82</v>
      </c>
      <c r="AY286" s="20" t="s">
        <v>152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80</v>
      </c>
      <c r="BK286" s="220">
        <f>ROUND(I286*H286,2)</f>
        <v>0</v>
      </c>
      <c r="BL286" s="20" t="s">
        <v>157</v>
      </c>
      <c r="BM286" s="219" t="s">
        <v>855</v>
      </c>
    </row>
    <row r="287" s="14" customFormat="1">
      <c r="A287" s="14"/>
      <c r="B287" s="232"/>
      <c r="C287" s="233"/>
      <c r="D287" s="223" t="s">
        <v>159</v>
      </c>
      <c r="E287" s="234" t="s">
        <v>19</v>
      </c>
      <c r="F287" s="235" t="s">
        <v>856</v>
      </c>
      <c r="G287" s="233"/>
      <c r="H287" s="236">
        <v>40.170000000000002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2" t="s">
        <v>159</v>
      </c>
      <c r="AU287" s="242" t="s">
        <v>82</v>
      </c>
      <c r="AV287" s="14" t="s">
        <v>82</v>
      </c>
      <c r="AW287" s="14" t="s">
        <v>34</v>
      </c>
      <c r="AX287" s="14" t="s">
        <v>80</v>
      </c>
      <c r="AY287" s="242" t="s">
        <v>152</v>
      </c>
    </row>
    <row r="288" s="2" customFormat="1" ht="24.15" customHeight="1">
      <c r="A288" s="41"/>
      <c r="B288" s="42"/>
      <c r="C288" s="208" t="s">
        <v>461</v>
      </c>
      <c r="D288" s="208" t="s">
        <v>154</v>
      </c>
      <c r="E288" s="209" t="s">
        <v>857</v>
      </c>
      <c r="F288" s="210" t="s">
        <v>858</v>
      </c>
      <c r="G288" s="211" t="s">
        <v>193</v>
      </c>
      <c r="H288" s="212">
        <v>444</v>
      </c>
      <c r="I288" s="213"/>
      <c r="J288" s="214">
        <f>ROUND(I288*H288,2)</f>
        <v>0</v>
      </c>
      <c r="K288" s="210" t="s">
        <v>177</v>
      </c>
      <c r="L288" s="47"/>
      <c r="M288" s="215" t="s">
        <v>19</v>
      </c>
      <c r="N288" s="216" t="s">
        <v>43</v>
      </c>
      <c r="O288" s="87"/>
      <c r="P288" s="217">
        <f>O288*H288</f>
        <v>0</v>
      </c>
      <c r="Q288" s="217">
        <v>3.0000000000000001E-05</v>
      </c>
      <c r="R288" s="217">
        <f>Q288*H288</f>
        <v>0.01332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157</v>
      </c>
      <c r="AT288" s="219" t="s">
        <v>154</v>
      </c>
      <c r="AU288" s="219" t="s">
        <v>82</v>
      </c>
      <c r="AY288" s="20" t="s">
        <v>152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80</v>
      </c>
      <c r="BK288" s="220">
        <f>ROUND(I288*H288,2)</f>
        <v>0</v>
      </c>
      <c r="BL288" s="20" t="s">
        <v>157</v>
      </c>
      <c r="BM288" s="219" t="s">
        <v>859</v>
      </c>
    </row>
    <row r="289" s="2" customFormat="1">
      <c r="A289" s="41"/>
      <c r="B289" s="42"/>
      <c r="C289" s="43"/>
      <c r="D289" s="254" t="s">
        <v>173</v>
      </c>
      <c r="E289" s="43"/>
      <c r="F289" s="255" t="s">
        <v>860</v>
      </c>
      <c r="G289" s="43"/>
      <c r="H289" s="43"/>
      <c r="I289" s="256"/>
      <c r="J289" s="43"/>
      <c r="K289" s="43"/>
      <c r="L289" s="47"/>
      <c r="M289" s="257"/>
      <c r="N289" s="258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173</v>
      </c>
      <c r="AU289" s="20" t="s">
        <v>82</v>
      </c>
    </row>
    <row r="290" s="2" customFormat="1" ht="24.15" customHeight="1">
      <c r="A290" s="41"/>
      <c r="B290" s="42"/>
      <c r="C290" s="259" t="s">
        <v>465</v>
      </c>
      <c r="D290" s="259" t="s">
        <v>289</v>
      </c>
      <c r="E290" s="260" t="s">
        <v>861</v>
      </c>
      <c r="F290" s="261" t="s">
        <v>862</v>
      </c>
      <c r="G290" s="262" t="s">
        <v>193</v>
      </c>
      <c r="H290" s="263">
        <v>457.31999999999999</v>
      </c>
      <c r="I290" s="264"/>
      <c r="J290" s="265">
        <f>ROUND(I290*H290,2)</f>
        <v>0</v>
      </c>
      <c r="K290" s="261" t="s">
        <v>177</v>
      </c>
      <c r="L290" s="266"/>
      <c r="M290" s="267" t="s">
        <v>19</v>
      </c>
      <c r="N290" s="268" t="s">
        <v>43</v>
      </c>
      <c r="O290" s="87"/>
      <c r="P290" s="217">
        <f>O290*H290</f>
        <v>0</v>
      </c>
      <c r="Q290" s="217">
        <v>0.02683</v>
      </c>
      <c r="R290" s="217">
        <f>Q290*H290</f>
        <v>12.2698956</v>
      </c>
      <c r="S290" s="217">
        <v>0</v>
      </c>
      <c r="T290" s="21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9" t="s">
        <v>203</v>
      </c>
      <c r="AT290" s="219" t="s">
        <v>289</v>
      </c>
      <c r="AU290" s="219" t="s">
        <v>82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80</v>
      </c>
      <c r="BK290" s="220">
        <f>ROUND(I290*H290,2)</f>
        <v>0</v>
      </c>
      <c r="BL290" s="20" t="s">
        <v>157</v>
      </c>
      <c r="BM290" s="219" t="s">
        <v>863</v>
      </c>
    </row>
    <row r="291" s="14" customFormat="1">
      <c r="A291" s="14"/>
      <c r="B291" s="232"/>
      <c r="C291" s="233"/>
      <c r="D291" s="223" t="s">
        <v>159</v>
      </c>
      <c r="E291" s="234" t="s">
        <v>19</v>
      </c>
      <c r="F291" s="235" t="s">
        <v>864</v>
      </c>
      <c r="G291" s="233"/>
      <c r="H291" s="236">
        <v>457.31999999999999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2" t="s">
        <v>159</v>
      </c>
      <c r="AU291" s="242" t="s">
        <v>82</v>
      </c>
      <c r="AV291" s="14" t="s">
        <v>82</v>
      </c>
      <c r="AW291" s="14" t="s">
        <v>34</v>
      </c>
      <c r="AX291" s="14" t="s">
        <v>80</v>
      </c>
      <c r="AY291" s="242" t="s">
        <v>152</v>
      </c>
    </row>
    <row r="292" s="2" customFormat="1" ht="33" customHeight="1">
      <c r="A292" s="41"/>
      <c r="B292" s="42"/>
      <c r="C292" s="208" t="s">
        <v>470</v>
      </c>
      <c r="D292" s="208" t="s">
        <v>154</v>
      </c>
      <c r="E292" s="209" t="s">
        <v>865</v>
      </c>
      <c r="F292" s="210" t="s">
        <v>866</v>
      </c>
      <c r="G292" s="211" t="s">
        <v>193</v>
      </c>
      <c r="H292" s="212">
        <v>4.5</v>
      </c>
      <c r="I292" s="213"/>
      <c r="J292" s="214">
        <f>ROUND(I292*H292,2)</f>
        <v>0</v>
      </c>
      <c r="K292" s="210" t="s">
        <v>177</v>
      </c>
      <c r="L292" s="47"/>
      <c r="M292" s="215" t="s">
        <v>19</v>
      </c>
      <c r="N292" s="216" t="s">
        <v>43</v>
      </c>
      <c r="O292" s="87"/>
      <c r="P292" s="217">
        <f>O292*H292</f>
        <v>0</v>
      </c>
      <c r="Q292" s="217">
        <v>0</v>
      </c>
      <c r="R292" s="217">
        <f>Q292*H292</f>
        <v>0</v>
      </c>
      <c r="S292" s="217">
        <v>0.029999999999999999</v>
      </c>
      <c r="T292" s="218">
        <f>S292*H292</f>
        <v>0.13500000000000001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9" t="s">
        <v>157</v>
      </c>
      <c r="AT292" s="219" t="s">
        <v>154</v>
      </c>
      <c r="AU292" s="219" t="s">
        <v>82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80</v>
      </c>
      <c r="BK292" s="220">
        <f>ROUND(I292*H292,2)</f>
        <v>0</v>
      </c>
      <c r="BL292" s="20" t="s">
        <v>157</v>
      </c>
      <c r="BM292" s="219" t="s">
        <v>867</v>
      </c>
    </row>
    <row r="293" s="2" customFormat="1">
      <c r="A293" s="41"/>
      <c r="B293" s="42"/>
      <c r="C293" s="43"/>
      <c r="D293" s="254" t="s">
        <v>173</v>
      </c>
      <c r="E293" s="43"/>
      <c r="F293" s="255" t="s">
        <v>868</v>
      </c>
      <c r="G293" s="43"/>
      <c r="H293" s="43"/>
      <c r="I293" s="256"/>
      <c r="J293" s="43"/>
      <c r="K293" s="43"/>
      <c r="L293" s="47"/>
      <c r="M293" s="257"/>
      <c r="N293" s="258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173</v>
      </c>
      <c r="AU293" s="20" t="s">
        <v>82</v>
      </c>
    </row>
    <row r="294" s="2" customFormat="1" ht="44.25" customHeight="1">
      <c r="A294" s="41"/>
      <c r="B294" s="42"/>
      <c r="C294" s="208" t="s">
        <v>474</v>
      </c>
      <c r="D294" s="208" t="s">
        <v>154</v>
      </c>
      <c r="E294" s="209" t="s">
        <v>869</v>
      </c>
      <c r="F294" s="210" t="s">
        <v>870</v>
      </c>
      <c r="G294" s="211" t="s">
        <v>393</v>
      </c>
      <c r="H294" s="212">
        <v>1</v>
      </c>
      <c r="I294" s="213"/>
      <c r="J294" s="214">
        <f>ROUND(I294*H294,2)</f>
        <v>0</v>
      </c>
      <c r="K294" s="210" t="s">
        <v>171</v>
      </c>
      <c r="L294" s="47"/>
      <c r="M294" s="215" t="s">
        <v>19</v>
      </c>
      <c r="N294" s="216" t="s">
        <v>43</v>
      </c>
      <c r="O294" s="87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157</v>
      </c>
      <c r="AT294" s="219" t="s">
        <v>154</v>
      </c>
      <c r="AU294" s="219" t="s">
        <v>82</v>
      </c>
      <c r="AY294" s="20" t="s">
        <v>152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80</v>
      </c>
      <c r="BK294" s="220">
        <f>ROUND(I294*H294,2)</f>
        <v>0</v>
      </c>
      <c r="BL294" s="20" t="s">
        <v>157</v>
      </c>
      <c r="BM294" s="219" t="s">
        <v>871</v>
      </c>
    </row>
    <row r="295" s="2" customFormat="1">
      <c r="A295" s="41"/>
      <c r="B295" s="42"/>
      <c r="C295" s="43"/>
      <c r="D295" s="254" t="s">
        <v>173</v>
      </c>
      <c r="E295" s="43"/>
      <c r="F295" s="255" t="s">
        <v>872</v>
      </c>
      <c r="G295" s="43"/>
      <c r="H295" s="43"/>
      <c r="I295" s="256"/>
      <c r="J295" s="43"/>
      <c r="K295" s="43"/>
      <c r="L295" s="47"/>
      <c r="M295" s="257"/>
      <c r="N295" s="258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173</v>
      </c>
      <c r="AU295" s="20" t="s">
        <v>82</v>
      </c>
    </row>
    <row r="296" s="2" customFormat="1" ht="16.5" customHeight="1">
      <c r="A296" s="41"/>
      <c r="B296" s="42"/>
      <c r="C296" s="259" t="s">
        <v>480</v>
      </c>
      <c r="D296" s="259" t="s">
        <v>289</v>
      </c>
      <c r="E296" s="260" t="s">
        <v>873</v>
      </c>
      <c r="F296" s="261" t="s">
        <v>874</v>
      </c>
      <c r="G296" s="262" t="s">
        <v>393</v>
      </c>
      <c r="H296" s="263">
        <v>1</v>
      </c>
      <c r="I296" s="264"/>
      <c r="J296" s="265">
        <f>ROUND(I296*H296,2)</f>
        <v>0</v>
      </c>
      <c r="K296" s="261" t="s">
        <v>171</v>
      </c>
      <c r="L296" s="266"/>
      <c r="M296" s="267" t="s">
        <v>19</v>
      </c>
      <c r="N296" s="268" t="s">
        <v>43</v>
      </c>
      <c r="O296" s="87"/>
      <c r="P296" s="217">
        <f>O296*H296</f>
        <v>0</v>
      </c>
      <c r="Q296" s="217">
        <v>0.0020300000000000001</v>
      </c>
      <c r="R296" s="217">
        <f>Q296*H296</f>
        <v>0.0020300000000000001</v>
      </c>
      <c r="S296" s="217">
        <v>0</v>
      </c>
      <c r="T296" s="21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9" t="s">
        <v>203</v>
      </c>
      <c r="AT296" s="219" t="s">
        <v>289</v>
      </c>
      <c r="AU296" s="219" t="s">
        <v>82</v>
      </c>
      <c r="AY296" s="20" t="s">
        <v>152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80</v>
      </c>
      <c r="BK296" s="220">
        <f>ROUND(I296*H296,2)</f>
        <v>0</v>
      </c>
      <c r="BL296" s="20" t="s">
        <v>157</v>
      </c>
      <c r="BM296" s="219" t="s">
        <v>875</v>
      </c>
    </row>
    <row r="297" s="2" customFormat="1" ht="37.8" customHeight="1">
      <c r="A297" s="41"/>
      <c r="B297" s="42"/>
      <c r="C297" s="208" t="s">
        <v>485</v>
      </c>
      <c r="D297" s="208" t="s">
        <v>154</v>
      </c>
      <c r="E297" s="209" t="s">
        <v>876</v>
      </c>
      <c r="F297" s="210" t="s">
        <v>877</v>
      </c>
      <c r="G297" s="211" t="s">
        <v>393</v>
      </c>
      <c r="H297" s="212">
        <v>1</v>
      </c>
      <c r="I297" s="213"/>
      <c r="J297" s="214">
        <f>ROUND(I297*H297,2)</f>
        <v>0</v>
      </c>
      <c r="K297" s="210" t="s">
        <v>171</v>
      </c>
      <c r="L297" s="47"/>
      <c r="M297" s="215" t="s">
        <v>19</v>
      </c>
      <c r="N297" s="216" t="s">
        <v>43</v>
      </c>
      <c r="O297" s="87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157</v>
      </c>
      <c r="AT297" s="219" t="s">
        <v>154</v>
      </c>
      <c r="AU297" s="219" t="s">
        <v>82</v>
      </c>
      <c r="AY297" s="20" t="s">
        <v>152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80</v>
      </c>
      <c r="BK297" s="220">
        <f>ROUND(I297*H297,2)</f>
        <v>0</v>
      </c>
      <c r="BL297" s="20" t="s">
        <v>157</v>
      </c>
      <c r="BM297" s="219" t="s">
        <v>878</v>
      </c>
    </row>
    <row r="298" s="2" customFormat="1">
      <c r="A298" s="41"/>
      <c r="B298" s="42"/>
      <c r="C298" s="43"/>
      <c r="D298" s="254" t="s">
        <v>173</v>
      </c>
      <c r="E298" s="43"/>
      <c r="F298" s="255" t="s">
        <v>879</v>
      </c>
      <c r="G298" s="43"/>
      <c r="H298" s="43"/>
      <c r="I298" s="256"/>
      <c r="J298" s="43"/>
      <c r="K298" s="43"/>
      <c r="L298" s="47"/>
      <c r="M298" s="257"/>
      <c r="N298" s="258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173</v>
      </c>
      <c r="AU298" s="20" t="s">
        <v>82</v>
      </c>
    </row>
    <row r="299" s="2" customFormat="1" ht="24.15" customHeight="1">
      <c r="A299" s="41"/>
      <c r="B299" s="42"/>
      <c r="C299" s="259" t="s">
        <v>490</v>
      </c>
      <c r="D299" s="259" t="s">
        <v>289</v>
      </c>
      <c r="E299" s="260" t="s">
        <v>880</v>
      </c>
      <c r="F299" s="261" t="s">
        <v>881</v>
      </c>
      <c r="G299" s="262" t="s">
        <v>393</v>
      </c>
      <c r="H299" s="263">
        <v>1</v>
      </c>
      <c r="I299" s="264"/>
      <c r="J299" s="265">
        <f>ROUND(I299*H299,2)</f>
        <v>0</v>
      </c>
      <c r="K299" s="261" t="s">
        <v>171</v>
      </c>
      <c r="L299" s="266"/>
      <c r="M299" s="267" t="s">
        <v>19</v>
      </c>
      <c r="N299" s="268" t="s">
        <v>43</v>
      </c>
      <c r="O299" s="87"/>
      <c r="P299" s="217">
        <f>O299*H299</f>
        <v>0</v>
      </c>
      <c r="Q299" s="217">
        <v>0.0073000000000000001</v>
      </c>
      <c r="R299" s="217">
        <f>Q299*H299</f>
        <v>0.0073000000000000001</v>
      </c>
      <c r="S299" s="217">
        <v>0</v>
      </c>
      <c r="T299" s="21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9" t="s">
        <v>203</v>
      </c>
      <c r="AT299" s="219" t="s">
        <v>289</v>
      </c>
      <c r="AU299" s="219" t="s">
        <v>82</v>
      </c>
      <c r="AY299" s="20" t="s">
        <v>152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80</v>
      </c>
      <c r="BK299" s="220">
        <f>ROUND(I299*H299,2)</f>
        <v>0</v>
      </c>
      <c r="BL299" s="20" t="s">
        <v>157</v>
      </c>
      <c r="BM299" s="219" t="s">
        <v>882</v>
      </c>
    </row>
    <row r="300" s="2" customFormat="1" ht="37.8" customHeight="1">
      <c r="A300" s="41"/>
      <c r="B300" s="42"/>
      <c r="C300" s="208" t="s">
        <v>495</v>
      </c>
      <c r="D300" s="208" t="s">
        <v>154</v>
      </c>
      <c r="E300" s="209" t="s">
        <v>883</v>
      </c>
      <c r="F300" s="210" t="s">
        <v>884</v>
      </c>
      <c r="G300" s="211" t="s">
        <v>393</v>
      </c>
      <c r="H300" s="212">
        <v>82</v>
      </c>
      <c r="I300" s="213"/>
      <c r="J300" s="214">
        <f>ROUND(I300*H300,2)</f>
        <v>0</v>
      </c>
      <c r="K300" s="210" t="s">
        <v>177</v>
      </c>
      <c r="L300" s="47"/>
      <c r="M300" s="215" t="s">
        <v>19</v>
      </c>
      <c r="N300" s="216" t="s">
        <v>43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157</v>
      </c>
      <c r="AT300" s="219" t="s">
        <v>154</v>
      </c>
      <c r="AU300" s="219" t="s">
        <v>82</v>
      </c>
      <c r="AY300" s="20" t="s">
        <v>152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80</v>
      </c>
      <c r="BK300" s="220">
        <f>ROUND(I300*H300,2)</f>
        <v>0</v>
      </c>
      <c r="BL300" s="20" t="s">
        <v>157</v>
      </c>
      <c r="BM300" s="219" t="s">
        <v>885</v>
      </c>
    </row>
    <row r="301" s="2" customFormat="1">
      <c r="A301" s="41"/>
      <c r="B301" s="42"/>
      <c r="C301" s="43"/>
      <c r="D301" s="254" t="s">
        <v>173</v>
      </c>
      <c r="E301" s="43"/>
      <c r="F301" s="255" t="s">
        <v>886</v>
      </c>
      <c r="G301" s="43"/>
      <c r="H301" s="43"/>
      <c r="I301" s="256"/>
      <c r="J301" s="43"/>
      <c r="K301" s="43"/>
      <c r="L301" s="47"/>
      <c r="M301" s="257"/>
      <c r="N301" s="258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173</v>
      </c>
      <c r="AU301" s="20" t="s">
        <v>82</v>
      </c>
    </row>
    <row r="302" s="2" customFormat="1" ht="24.15" customHeight="1">
      <c r="A302" s="41"/>
      <c r="B302" s="42"/>
      <c r="C302" s="259" t="s">
        <v>499</v>
      </c>
      <c r="D302" s="259" t="s">
        <v>289</v>
      </c>
      <c r="E302" s="260" t="s">
        <v>887</v>
      </c>
      <c r="F302" s="261" t="s">
        <v>888</v>
      </c>
      <c r="G302" s="262" t="s">
        <v>393</v>
      </c>
      <c r="H302" s="263">
        <v>82</v>
      </c>
      <c r="I302" s="264"/>
      <c r="J302" s="265">
        <f>ROUND(I302*H302,2)</f>
        <v>0</v>
      </c>
      <c r="K302" s="261" t="s">
        <v>171</v>
      </c>
      <c r="L302" s="266"/>
      <c r="M302" s="267" t="s">
        <v>19</v>
      </c>
      <c r="N302" s="268" t="s">
        <v>43</v>
      </c>
      <c r="O302" s="87"/>
      <c r="P302" s="217">
        <f>O302*H302</f>
        <v>0</v>
      </c>
      <c r="Q302" s="217">
        <v>0.013599999999999999</v>
      </c>
      <c r="R302" s="217">
        <f>Q302*H302</f>
        <v>1.1152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203</v>
      </c>
      <c r="AT302" s="219" t="s">
        <v>289</v>
      </c>
      <c r="AU302" s="219" t="s">
        <v>82</v>
      </c>
      <c r="AY302" s="20" t="s">
        <v>152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80</v>
      </c>
      <c r="BK302" s="220">
        <f>ROUND(I302*H302,2)</f>
        <v>0</v>
      </c>
      <c r="BL302" s="20" t="s">
        <v>157</v>
      </c>
      <c r="BM302" s="219" t="s">
        <v>889</v>
      </c>
    </row>
    <row r="303" s="2" customFormat="1" ht="37.8" customHeight="1">
      <c r="A303" s="41"/>
      <c r="B303" s="42"/>
      <c r="C303" s="208" t="s">
        <v>503</v>
      </c>
      <c r="D303" s="208" t="s">
        <v>154</v>
      </c>
      <c r="E303" s="209" t="s">
        <v>890</v>
      </c>
      <c r="F303" s="210" t="s">
        <v>891</v>
      </c>
      <c r="G303" s="211" t="s">
        <v>393</v>
      </c>
      <c r="H303" s="212">
        <v>43</v>
      </c>
      <c r="I303" s="213"/>
      <c r="J303" s="214">
        <f>ROUND(I303*H303,2)</f>
        <v>0</v>
      </c>
      <c r="K303" s="210" t="s">
        <v>171</v>
      </c>
      <c r="L303" s="47"/>
      <c r="M303" s="215" t="s">
        <v>19</v>
      </c>
      <c r="N303" s="216" t="s">
        <v>43</v>
      </c>
      <c r="O303" s="87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157</v>
      </c>
      <c r="AT303" s="219" t="s">
        <v>154</v>
      </c>
      <c r="AU303" s="219" t="s">
        <v>82</v>
      </c>
      <c r="AY303" s="20" t="s">
        <v>152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80</v>
      </c>
      <c r="BK303" s="220">
        <f>ROUND(I303*H303,2)</f>
        <v>0</v>
      </c>
      <c r="BL303" s="20" t="s">
        <v>157</v>
      </c>
      <c r="BM303" s="219" t="s">
        <v>892</v>
      </c>
    </row>
    <row r="304" s="2" customFormat="1">
      <c r="A304" s="41"/>
      <c r="B304" s="42"/>
      <c r="C304" s="43"/>
      <c r="D304" s="254" t="s">
        <v>173</v>
      </c>
      <c r="E304" s="43"/>
      <c r="F304" s="255" t="s">
        <v>893</v>
      </c>
      <c r="G304" s="43"/>
      <c r="H304" s="43"/>
      <c r="I304" s="256"/>
      <c r="J304" s="43"/>
      <c r="K304" s="43"/>
      <c r="L304" s="47"/>
      <c r="M304" s="257"/>
      <c r="N304" s="258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173</v>
      </c>
      <c r="AU304" s="20" t="s">
        <v>82</v>
      </c>
    </row>
    <row r="305" s="2" customFormat="1" ht="16.5" customHeight="1">
      <c r="A305" s="41"/>
      <c r="B305" s="42"/>
      <c r="C305" s="259" t="s">
        <v>507</v>
      </c>
      <c r="D305" s="259" t="s">
        <v>289</v>
      </c>
      <c r="E305" s="260" t="s">
        <v>894</v>
      </c>
      <c r="F305" s="261" t="s">
        <v>895</v>
      </c>
      <c r="G305" s="262" t="s">
        <v>393</v>
      </c>
      <c r="H305" s="263">
        <v>43</v>
      </c>
      <c r="I305" s="264"/>
      <c r="J305" s="265">
        <f>ROUND(I305*H305,2)</f>
        <v>0</v>
      </c>
      <c r="K305" s="261" t="s">
        <v>171</v>
      </c>
      <c r="L305" s="266"/>
      <c r="M305" s="267" t="s">
        <v>19</v>
      </c>
      <c r="N305" s="268" t="s">
        <v>43</v>
      </c>
      <c r="O305" s="87"/>
      <c r="P305" s="217">
        <f>O305*H305</f>
        <v>0</v>
      </c>
      <c r="Q305" s="217">
        <v>0.0054999999999999997</v>
      </c>
      <c r="R305" s="217">
        <f>Q305*H305</f>
        <v>0.23649999999999999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203</v>
      </c>
      <c r="AT305" s="219" t="s">
        <v>289</v>
      </c>
      <c r="AU305" s="219" t="s">
        <v>82</v>
      </c>
      <c r="AY305" s="20" t="s">
        <v>152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80</v>
      </c>
      <c r="BK305" s="220">
        <f>ROUND(I305*H305,2)</f>
        <v>0</v>
      </c>
      <c r="BL305" s="20" t="s">
        <v>157</v>
      </c>
      <c r="BM305" s="219" t="s">
        <v>896</v>
      </c>
    </row>
    <row r="306" s="2" customFormat="1" ht="33" customHeight="1">
      <c r="A306" s="41"/>
      <c r="B306" s="42"/>
      <c r="C306" s="208" t="s">
        <v>511</v>
      </c>
      <c r="D306" s="208" t="s">
        <v>154</v>
      </c>
      <c r="E306" s="209" t="s">
        <v>897</v>
      </c>
      <c r="F306" s="210" t="s">
        <v>898</v>
      </c>
      <c r="G306" s="211" t="s">
        <v>106</v>
      </c>
      <c r="H306" s="212">
        <v>1.9359999999999999</v>
      </c>
      <c r="I306" s="213"/>
      <c r="J306" s="214">
        <f>ROUND(I306*H306,2)</f>
        <v>0</v>
      </c>
      <c r="K306" s="210" t="s">
        <v>171</v>
      </c>
      <c r="L306" s="47"/>
      <c r="M306" s="215" t="s">
        <v>19</v>
      </c>
      <c r="N306" s="216" t="s">
        <v>43</v>
      </c>
      <c r="O306" s="87"/>
      <c r="P306" s="217">
        <f>O306*H306</f>
        <v>0</v>
      </c>
      <c r="Q306" s="217">
        <v>0</v>
      </c>
      <c r="R306" s="217">
        <f>Q306*H306</f>
        <v>0</v>
      </c>
      <c r="S306" s="217">
        <v>0.59999999999999998</v>
      </c>
      <c r="T306" s="218">
        <f>S306*H306</f>
        <v>1.1616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9" t="s">
        <v>157</v>
      </c>
      <c r="AT306" s="219" t="s">
        <v>154</v>
      </c>
      <c r="AU306" s="219" t="s">
        <v>82</v>
      </c>
      <c r="AY306" s="20" t="s">
        <v>152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80</v>
      </c>
      <c r="BK306" s="220">
        <f>ROUND(I306*H306,2)</f>
        <v>0</v>
      </c>
      <c r="BL306" s="20" t="s">
        <v>157</v>
      </c>
      <c r="BM306" s="219" t="s">
        <v>899</v>
      </c>
    </row>
    <row r="307" s="2" customFormat="1">
      <c r="A307" s="41"/>
      <c r="B307" s="42"/>
      <c r="C307" s="43"/>
      <c r="D307" s="254" t="s">
        <v>173</v>
      </c>
      <c r="E307" s="43"/>
      <c r="F307" s="255" t="s">
        <v>900</v>
      </c>
      <c r="G307" s="43"/>
      <c r="H307" s="43"/>
      <c r="I307" s="256"/>
      <c r="J307" s="43"/>
      <c r="K307" s="43"/>
      <c r="L307" s="47"/>
      <c r="M307" s="257"/>
      <c r="N307" s="258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173</v>
      </c>
      <c r="AU307" s="20" t="s">
        <v>82</v>
      </c>
    </row>
    <row r="308" s="13" customFormat="1">
      <c r="A308" s="13"/>
      <c r="B308" s="221"/>
      <c r="C308" s="222"/>
      <c r="D308" s="223" t="s">
        <v>159</v>
      </c>
      <c r="E308" s="224" t="s">
        <v>19</v>
      </c>
      <c r="F308" s="225" t="s">
        <v>901</v>
      </c>
      <c r="G308" s="222"/>
      <c r="H308" s="224" t="s">
        <v>19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1" t="s">
        <v>159</v>
      </c>
      <c r="AU308" s="231" t="s">
        <v>82</v>
      </c>
      <c r="AV308" s="13" t="s">
        <v>80</v>
      </c>
      <c r="AW308" s="13" t="s">
        <v>34</v>
      </c>
      <c r="AX308" s="13" t="s">
        <v>72</v>
      </c>
      <c r="AY308" s="231" t="s">
        <v>152</v>
      </c>
    </row>
    <row r="309" s="14" customFormat="1">
      <c r="A309" s="14"/>
      <c r="B309" s="232"/>
      <c r="C309" s="233"/>
      <c r="D309" s="223" t="s">
        <v>159</v>
      </c>
      <c r="E309" s="234" t="s">
        <v>19</v>
      </c>
      <c r="F309" s="235" t="s">
        <v>902</v>
      </c>
      <c r="G309" s="233"/>
      <c r="H309" s="236">
        <v>1.9359999999999999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2" t="s">
        <v>159</v>
      </c>
      <c r="AU309" s="242" t="s">
        <v>82</v>
      </c>
      <c r="AV309" s="14" t="s">
        <v>82</v>
      </c>
      <c r="AW309" s="14" t="s">
        <v>34</v>
      </c>
      <c r="AX309" s="14" t="s">
        <v>80</v>
      </c>
      <c r="AY309" s="242" t="s">
        <v>152</v>
      </c>
    </row>
    <row r="310" s="2" customFormat="1" ht="33" customHeight="1">
      <c r="A310" s="41"/>
      <c r="B310" s="42"/>
      <c r="C310" s="208" t="s">
        <v>516</v>
      </c>
      <c r="D310" s="208" t="s">
        <v>154</v>
      </c>
      <c r="E310" s="209" t="s">
        <v>903</v>
      </c>
      <c r="F310" s="210" t="s">
        <v>904</v>
      </c>
      <c r="G310" s="211" t="s">
        <v>106</v>
      </c>
      <c r="H310" s="212">
        <v>17.27</v>
      </c>
      <c r="I310" s="213"/>
      <c r="J310" s="214">
        <f>ROUND(I310*H310,2)</f>
        <v>0</v>
      </c>
      <c r="K310" s="210" t="s">
        <v>171</v>
      </c>
      <c r="L310" s="47"/>
      <c r="M310" s="215" t="s">
        <v>19</v>
      </c>
      <c r="N310" s="216" t="s">
        <v>43</v>
      </c>
      <c r="O310" s="87"/>
      <c r="P310" s="217">
        <f>O310*H310</f>
        <v>0</v>
      </c>
      <c r="Q310" s="217">
        <v>0</v>
      </c>
      <c r="R310" s="217">
        <f>Q310*H310</f>
        <v>0</v>
      </c>
      <c r="S310" s="217">
        <v>0.59999999999999998</v>
      </c>
      <c r="T310" s="218">
        <f>S310*H310</f>
        <v>10.362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157</v>
      </c>
      <c r="AT310" s="219" t="s">
        <v>154</v>
      </c>
      <c r="AU310" s="219" t="s">
        <v>82</v>
      </c>
      <c r="AY310" s="20" t="s">
        <v>152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80</v>
      </c>
      <c r="BK310" s="220">
        <f>ROUND(I310*H310,2)</f>
        <v>0</v>
      </c>
      <c r="BL310" s="20" t="s">
        <v>157</v>
      </c>
      <c r="BM310" s="219" t="s">
        <v>905</v>
      </c>
    </row>
    <row r="311" s="2" customFormat="1">
      <c r="A311" s="41"/>
      <c r="B311" s="42"/>
      <c r="C311" s="43"/>
      <c r="D311" s="254" t="s">
        <v>173</v>
      </c>
      <c r="E311" s="43"/>
      <c r="F311" s="255" t="s">
        <v>906</v>
      </c>
      <c r="G311" s="43"/>
      <c r="H311" s="43"/>
      <c r="I311" s="256"/>
      <c r="J311" s="43"/>
      <c r="K311" s="43"/>
      <c r="L311" s="47"/>
      <c r="M311" s="257"/>
      <c r="N311" s="258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173</v>
      </c>
      <c r="AU311" s="20" t="s">
        <v>82</v>
      </c>
    </row>
    <row r="312" s="13" customFormat="1">
      <c r="A312" s="13"/>
      <c r="B312" s="221"/>
      <c r="C312" s="222"/>
      <c r="D312" s="223" t="s">
        <v>159</v>
      </c>
      <c r="E312" s="224" t="s">
        <v>19</v>
      </c>
      <c r="F312" s="225" t="s">
        <v>907</v>
      </c>
      <c r="G312" s="222"/>
      <c r="H312" s="224" t="s">
        <v>19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159</v>
      </c>
      <c r="AU312" s="231" t="s">
        <v>82</v>
      </c>
      <c r="AV312" s="13" t="s">
        <v>80</v>
      </c>
      <c r="AW312" s="13" t="s">
        <v>34</v>
      </c>
      <c r="AX312" s="13" t="s">
        <v>72</v>
      </c>
      <c r="AY312" s="231" t="s">
        <v>152</v>
      </c>
    </row>
    <row r="313" s="14" customFormat="1">
      <c r="A313" s="14"/>
      <c r="B313" s="232"/>
      <c r="C313" s="233"/>
      <c r="D313" s="223" t="s">
        <v>159</v>
      </c>
      <c r="E313" s="234" t="s">
        <v>19</v>
      </c>
      <c r="F313" s="235" t="s">
        <v>908</v>
      </c>
      <c r="G313" s="233"/>
      <c r="H313" s="236">
        <v>17.27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2" t="s">
        <v>159</v>
      </c>
      <c r="AU313" s="242" t="s">
        <v>82</v>
      </c>
      <c r="AV313" s="14" t="s">
        <v>82</v>
      </c>
      <c r="AW313" s="14" t="s">
        <v>34</v>
      </c>
      <c r="AX313" s="14" t="s">
        <v>80</v>
      </c>
      <c r="AY313" s="242" t="s">
        <v>152</v>
      </c>
    </row>
    <row r="314" s="2" customFormat="1" ht="24.15" customHeight="1">
      <c r="A314" s="41"/>
      <c r="B314" s="42"/>
      <c r="C314" s="208" t="s">
        <v>520</v>
      </c>
      <c r="D314" s="208" t="s">
        <v>154</v>
      </c>
      <c r="E314" s="209" t="s">
        <v>909</v>
      </c>
      <c r="F314" s="210" t="s">
        <v>910</v>
      </c>
      <c r="G314" s="211" t="s">
        <v>393</v>
      </c>
      <c r="H314" s="212">
        <v>13</v>
      </c>
      <c r="I314" s="213"/>
      <c r="J314" s="214">
        <f>ROUND(I314*H314,2)</f>
        <v>0</v>
      </c>
      <c r="K314" s="210" t="s">
        <v>177</v>
      </c>
      <c r="L314" s="47"/>
      <c r="M314" s="215" t="s">
        <v>19</v>
      </c>
      <c r="N314" s="216" t="s">
        <v>43</v>
      </c>
      <c r="O314" s="87"/>
      <c r="P314" s="217">
        <f>O314*H314</f>
        <v>0</v>
      </c>
      <c r="Q314" s="217">
        <v>0.41948000000000002</v>
      </c>
      <c r="R314" s="217">
        <f>Q314*H314</f>
        <v>5.4532400000000001</v>
      </c>
      <c r="S314" s="217">
        <v>0</v>
      </c>
      <c r="T314" s="21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9" t="s">
        <v>157</v>
      </c>
      <c r="AT314" s="219" t="s">
        <v>154</v>
      </c>
      <c r="AU314" s="219" t="s">
        <v>82</v>
      </c>
      <c r="AY314" s="20" t="s">
        <v>152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80</v>
      </c>
      <c r="BK314" s="220">
        <f>ROUND(I314*H314,2)</f>
        <v>0</v>
      </c>
      <c r="BL314" s="20" t="s">
        <v>157</v>
      </c>
      <c r="BM314" s="219" t="s">
        <v>911</v>
      </c>
    </row>
    <row r="315" s="2" customFormat="1">
      <c r="A315" s="41"/>
      <c r="B315" s="42"/>
      <c r="C315" s="43"/>
      <c r="D315" s="254" t="s">
        <v>173</v>
      </c>
      <c r="E315" s="43"/>
      <c r="F315" s="255" t="s">
        <v>912</v>
      </c>
      <c r="G315" s="43"/>
      <c r="H315" s="43"/>
      <c r="I315" s="256"/>
      <c r="J315" s="43"/>
      <c r="K315" s="43"/>
      <c r="L315" s="47"/>
      <c r="M315" s="257"/>
      <c r="N315" s="258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173</v>
      </c>
      <c r="AU315" s="20" t="s">
        <v>82</v>
      </c>
    </row>
    <row r="316" s="2" customFormat="1" ht="21.75" customHeight="1">
      <c r="A316" s="41"/>
      <c r="B316" s="42"/>
      <c r="C316" s="259" t="s">
        <v>523</v>
      </c>
      <c r="D316" s="259" t="s">
        <v>289</v>
      </c>
      <c r="E316" s="260" t="s">
        <v>913</v>
      </c>
      <c r="F316" s="261" t="s">
        <v>914</v>
      </c>
      <c r="G316" s="262" t="s">
        <v>393</v>
      </c>
      <c r="H316" s="263">
        <v>13</v>
      </c>
      <c r="I316" s="264"/>
      <c r="J316" s="265">
        <f>ROUND(I316*H316,2)</f>
        <v>0</v>
      </c>
      <c r="K316" s="261" t="s">
        <v>177</v>
      </c>
      <c r="L316" s="266"/>
      <c r="M316" s="267" t="s">
        <v>19</v>
      </c>
      <c r="N316" s="268" t="s">
        <v>43</v>
      </c>
      <c r="O316" s="87"/>
      <c r="P316" s="217">
        <f>O316*H316</f>
        <v>0</v>
      </c>
      <c r="Q316" s="217">
        <v>1.8700000000000001</v>
      </c>
      <c r="R316" s="217">
        <f>Q316*H316</f>
        <v>24.310000000000002</v>
      </c>
      <c r="S316" s="217">
        <v>0</v>
      </c>
      <c r="T316" s="21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9" t="s">
        <v>203</v>
      </c>
      <c r="AT316" s="219" t="s">
        <v>289</v>
      </c>
      <c r="AU316" s="219" t="s">
        <v>82</v>
      </c>
      <c r="AY316" s="20" t="s">
        <v>152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80</v>
      </c>
      <c r="BK316" s="220">
        <f>ROUND(I316*H316,2)</f>
        <v>0</v>
      </c>
      <c r="BL316" s="20" t="s">
        <v>157</v>
      </c>
      <c r="BM316" s="219" t="s">
        <v>915</v>
      </c>
    </row>
    <row r="317" s="2" customFormat="1" ht="24.15" customHeight="1">
      <c r="A317" s="41"/>
      <c r="B317" s="42"/>
      <c r="C317" s="208" t="s">
        <v>526</v>
      </c>
      <c r="D317" s="208" t="s">
        <v>154</v>
      </c>
      <c r="E317" s="209" t="s">
        <v>916</v>
      </c>
      <c r="F317" s="210" t="s">
        <v>917</v>
      </c>
      <c r="G317" s="211" t="s">
        <v>393</v>
      </c>
      <c r="H317" s="212">
        <v>4</v>
      </c>
      <c r="I317" s="213"/>
      <c r="J317" s="214">
        <f>ROUND(I317*H317,2)</f>
        <v>0</v>
      </c>
      <c r="K317" s="210" t="s">
        <v>177</v>
      </c>
      <c r="L317" s="47"/>
      <c r="M317" s="215" t="s">
        <v>19</v>
      </c>
      <c r="N317" s="216" t="s">
        <v>43</v>
      </c>
      <c r="O317" s="87"/>
      <c r="P317" s="217">
        <f>O317*H317</f>
        <v>0</v>
      </c>
      <c r="Q317" s="217">
        <v>0.0098899999999999995</v>
      </c>
      <c r="R317" s="217">
        <f>Q317*H317</f>
        <v>0.039559999999999998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157</v>
      </c>
      <c r="AT317" s="219" t="s">
        <v>154</v>
      </c>
      <c r="AU317" s="219" t="s">
        <v>82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80</v>
      </c>
      <c r="BK317" s="220">
        <f>ROUND(I317*H317,2)</f>
        <v>0</v>
      </c>
      <c r="BL317" s="20" t="s">
        <v>157</v>
      </c>
      <c r="BM317" s="219" t="s">
        <v>918</v>
      </c>
    </row>
    <row r="318" s="2" customFormat="1">
      <c r="A318" s="41"/>
      <c r="B318" s="42"/>
      <c r="C318" s="43"/>
      <c r="D318" s="254" t="s">
        <v>173</v>
      </c>
      <c r="E318" s="43"/>
      <c r="F318" s="255" t="s">
        <v>919</v>
      </c>
      <c r="G318" s="43"/>
      <c r="H318" s="43"/>
      <c r="I318" s="256"/>
      <c r="J318" s="43"/>
      <c r="K318" s="43"/>
      <c r="L318" s="47"/>
      <c r="M318" s="257"/>
      <c r="N318" s="258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173</v>
      </c>
      <c r="AU318" s="20" t="s">
        <v>82</v>
      </c>
    </row>
    <row r="319" s="2" customFormat="1" ht="16.5" customHeight="1">
      <c r="A319" s="41"/>
      <c r="B319" s="42"/>
      <c r="C319" s="259" t="s">
        <v>531</v>
      </c>
      <c r="D319" s="259" t="s">
        <v>289</v>
      </c>
      <c r="E319" s="260" t="s">
        <v>920</v>
      </c>
      <c r="F319" s="261" t="s">
        <v>921</v>
      </c>
      <c r="G319" s="262" t="s">
        <v>393</v>
      </c>
      <c r="H319" s="263">
        <v>4</v>
      </c>
      <c r="I319" s="264"/>
      <c r="J319" s="265">
        <f>ROUND(I319*H319,2)</f>
        <v>0</v>
      </c>
      <c r="K319" s="261" t="s">
        <v>177</v>
      </c>
      <c r="L319" s="266"/>
      <c r="M319" s="267" t="s">
        <v>19</v>
      </c>
      <c r="N319" s="268" t="s">
        <v>43</v>
      </c>
      <c r="O319" s="87"/>
      <c r="P319" s="217">
        <f>O319*H319</f>
        <v>0</v>
      </c>
      <c r="Q319" s="217">
        <v>0.26200000000000001</v>
      </c>
      <c r="R319" s="217">
        <f>Q319*H319</f>
        <v>1.048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203</v>
      </c>
      <c r="AT319" s="219" t="s">
        <v>289</v>
      </c>
      <c r="AU319" s="219" t="s">
        <v>82</v>
      </c>
      <c r="AY319" s="20" t="s">
        <v>152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80</v>
      </c>
      <c r="BK319" s="220">
        <f>ROUND(I319*H319,2)</f>
        <v>0</v>
      </c>
      <c r="BL319" s="20" t="s">
        <v>157</v>
      </c>
      <c r="BM319" s="219" t="s">
        <v>922</v>
      </c>
    </row>
    <row r="320" s="2" customFormat="1" ht="24.15" customHeight="1">
      <c r="A320" s="41"/>
      <c r="B320" s="42"/>
      <c r="C320" s="208" t="s">
        <v>535</v>
      </c>
      <c r="D320" s="208" t="s">
        <v>154</v>
      </c>
      <c r="E320" s="209" t="s">
        <v>923</v>
      </c>
      <c r="F320" s="210" t="s">
        <v>924</v>
      </c>
      <c r="G320" s="211" t="s">
        <v>393</v>
      </c>
      <c r="H320" s="212">
        <v>13</v>
      </c>
      <c r="I320" s="213"/>
      <c r="J320" s="214">
        <f>ROUND(I320*H320,2)</f>
        <v>0</v>
      </c>
      <c r="K320" s="210" t="s">
        <v>171</v>
      </c>
      <c r="L320" s="47"/>
      <c r="M320" s="215" t="s">
        <v>19</v>
      </c>
      <c r="N320" s="216" t="s">
        <v>43</v>
      </c>
      <c r="O320" s="87"/>
      <c r="P320" s="217">
        <f>O320*H320</f>
        <v>0</v>
      </c>
      <c r="Q320" s="217">
        <v>0.0098899999999999995</v>
      </c>
      <c r="R320" s="217">
        <f>Q320*H320</f>
        <v>0.12856999999999999</v>
      </c>
      <c r="S320" s="217">
        <v>0</v>
      </c>
      <c r="T320" s="21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9" t="s">
        <v>157</v>
      </c>
      <c r="AT320" s="219" t="s">
        <v>154</v>
      </c>
      <c r="AU320" s="219" t="s">
        <v>82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80</v>
      </c>
      <c r="BK320" s="220">
        <f>ROUND(I320*H320,2)</f>
        <v>0</v>
      </c>
      <c r="BL320" s="20" t="s">
        <v>157</v>
      </c>
      <c r="BM320" s="219" t="s">
        <v>925</v>
      </c>
    </row>
    <row r="321" s="2" customFormat="1">
      <c r="A321" s="41"/>
      <c r="B321" s="42"/>
      <c r="C321" s="43"/>
      <c r="D321" s="254" t="s">
        <v>173</v>
      </c>
      <c r="E321" s="43"/>
      <c r="F321" s="255" t="s">
        <v>926</v>
      </c>
      <c r="G321" s="43"/>
      <c r="H321" s="43"/>
      <c r="I321" s="256"/>
      <c r="J321" s="43"/>
      <c r="K321" s="43"/>
      <c r="L321" s="47"/>
      <c r="M321" s="257"/>
      <c r="N321" s="258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173</v>
      </c>
      <c r="AU321" s="20" t="s">
        <v>82</v>
      </c>
    </row>
    <row r="322" s="2" customFormat="1" ht="16.5" customHeight="1">
      <c r="A322" s="41"/>
      <c r="B322" s="42"/>
      <c r="C322" s="259" t="s">
        <v>540</v>
      </c>
      <c r="D322" s="259" t="s">
        <v>289</v>
      </c>
      <c r="E322" s="260" t="s">
        <v>927</v>
      </c>
      <c r="F322" s="261" t="s">
        <v>928</v>
      </c>
      <c r="G322" s="262" t="s">
        <v>393</v>
      </c>
      <c r="H322" s="263">
        <v>13</v>
      </c>
      <c r="I322" s="264"/>
      <c r="J322" s="265">
        <f>ROUND(I322*H322,2)</f>
        <v>0</v>
      </c>
      <c r="K322" s="261" t="s">
        <v>171</v>
      </c>
      <c r="L322" s="266"/>
      <c r="M322" s="267" t="s">
        <v>19</v>
      </c>
      <c r="N322" s="268" t="s">
        <v>43</v>
      </c>
      <c r="O322" s="87"/>
      <c r="P322" s="217">
        <f>O322*H322</f>
        <v>0</v>
      </c>
      <c r="Q322" s="217">
        <v>0.52600000000000002</v>
      </c>
      <c r="R322" s="217">
        <f>Q322*H322</f>
        <v>6.8380000000000001</v>
      </c>
      <c r="S322" s="217">
        <v>0</v>
      </c>
      <c r="T322" s="21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9" t="s">
        <v>203</v>
      </c>
      <c r="AT322" s="219" t="s">
        <v>289</v>
      </c>
      <c r="AU322" s="219" t="s">
        <v>82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80</v>
      </c>
      <c r="BK322" s="220">
        <f>ROUND(I322*H322,2)</f>
        <v>0</v>
      </c>
      <c r="BL322" s="20" t="s">
        <v>157</v>
      </c>
      <c r="BM322" s="219" t="s">
        <v>929</v>
      </c>
    </row>
    <row r="323" s="2" customFormat="1" ht="24.15" customHeight="1">
      <c r="A323" s="41"/>
      <c r="B323" s="42"/>
      <c r="C323" s="208" t="s">
        <v>544</v>
      </c>
      <c r="D323" s="208" t="s">
        <v>154</v>
      </c>
      <c r="E323" s="209" t="s">
        <v>930</v>
      </c>
      <c r="F323" s="210" t="s">
        <v>931</v>
      </c>
      <c r="G323" s="211" t="s">
        <v>393</v>
      </c>
      <c r="H323" s="212">
        <v>2</v>
      </c>
      <c r="I323" s="213"/>
      <c r="J323" s="214">
        <f>ROUND(I323*H323,2)</f>
        <v>0</v>
      </c>
      <c r="K323" s="210" t="s">
        <v>177</v>
      </c>
      <c r="L323" s="47"/>
      <c r="M323" s="215" t="s">
        <v>19</v>
      </c>
      <c r="N323" s="216" t="s">
        <v>43</v>
      </c>
      <c r="O323" s="87"/>
      <c r="P323" s="217">
        <f>O323*H323</f>
        <v>0</v>
      </c>
      <c r="Q323" s="217">
        <v>0.0098899999999999995</v>
      </c>
      <c r="R323" s="217">
        <f>Q323*H323</f>
        <v>0.019779999999999999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157</v>
      </c>
      <c r="AT323" s="219" t="s">
        <v>154</v>
      </c>
      <c r="AU323" s="219" t="s">
        <v>82</v>
      </c>
      <c r="AY323" s="20" t="s">
        <v>152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80</v>
      </c>
      <c r="BK323" s="220">
        <f>ROUND(I323*H323,2)</f>
        <v>0</v>
      </c>
      <c r="BL323" s="20" t="s">
        <v>157</v>
      </c>
      <c r="BM323" s="219" t="s">
        <v>932</v>
      </c>
    </row>
    <row r="324" s="2" customFormat="1">
      <c r="A324" s="41"/>
      <c r="B324" s="42"/>
      <c r="C324" s="43"/>
      <c r="D324" s="254" t="s">
        <v>173</v>
      </c>
      <c r="E324" s="43"/>
      <c r="F324" s="255" t="s">
        <v>933</v>
      </c>
      <c r="G324" s="43"/>
      <c r="H324" s="43"/>
      <c r="I324" s="256"/>
      <c r="J324" s="43"/>
      <c r="K324" s="43"/>
      <c r="L324" s="47"/>
      <c r="M324" s="257"/>
      <c r="N324" s="258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173</v>
      </c>
      <c r="AU324" s="20" t="s">
        <v>82</v>
      </c>
    </row>
    <row r="325" s="2" customFormat="1" ht="21.75" customHeight="1">
      <c r="A325" s="41"/>
      <c r="B325" s="42"/>
      <c r="C325" s="259" t="s">
        <v>549</v>
      </c>
      <c r="D325" s="259" t="s">
        <v>289</v>
      </c>
      <c r="E325" s="260" t="s">
        <v>934</v>
      </c>
      <c r="F325" s="261" t="s">
        <v>935</v>
      </c>
      <c r="G325" s="262" t="s">
        <v>393</v>
      </c>
      <c r="H325" s="263">
        <v>2</v>
      </c>
      <c r="I325" s="264"/>
      <c r="J325" s="265">
        <f>ROUND(I325*H325,2)</f>
        <v>0</v>
      </c>
      <c r="K325" s="261" t="s">
        <v>177</v>
      </c>
      <c r="L325" s="266"/>
      <c r="M325" s="267" t="s">
        <v>19</v>
      </c>
      <c r="N325" s="268" t="s">
        <v>43</v>
      </c>
      <c r="O325" s="87"/>
      <c r="P325" s="217">
        <f>O325*H325</f>
        <v>0</v>
      </c>
      <c r="Q325" s="217">
        <v>1.0129999999999999</v>
      </c>
      <c r="R325" s="217">
        <f>Q325*H325</f>
        <v>2.0259999999999998</v>
      </c>
      <c r="S325" s="217">
        <v>0</v>
      </c>
      <c r="T325" s="21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9" t="s">
        <v>203</v>
      </c>
      <c r="AT325" s="219" t="s">
        <v>289</v>
      </c>
      <c r="AU325" s="219" t="s">
        <v>82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80</v>
      </c>
      <c r="BK325" s="220">
        <f>ROUND(I325*H325,2)</f>
        <v>0</v>
      </c>
      <c r="BL325" s="20" t="s">
        <v>157</v>
      </c>
      <c r="BM325" s="219" t="s">
        <v>936</v>
      </c>
    </row>
    <row r="326" s="2" customFormat="1" ht="24.15" customHeight="1">
      <c r="A326" s="41"/>
      <c r="B326" s="42"/>
      <c r="C326" s="208" t="s">
        <v>553</v>
      </c>
      <c r="D326" s="208" t="s">
        <v>154</v>
      </c>
      <c r="E326" s="209" t="s">
        <v>937</v>
      </c>
      <c r="F326" s="210" t="s">
        <v>938</v>
      </c>
      <c r="G326" s="211" t="s">
        <v>393</v>
      </c>
      <c r="H326" s="212">
        <v>15</v>
      </c>
      <c r="I326" s="213"/>
      <c r="J326" s="214">
        <f>ROUND(I326*H326,2)</f>
        <v>0</v>
      </c>
      <c r="K326" s="210" t="s">
        <v>177</v>
      </c>
      <c r="L326" s="47"/>
      <c r="M326" s="215" t="s">
        <v>19</v>
      </c>
      <c r="N326" s="216" t="s">
        <v>43</v>
      </c>
      <c r="O326" s="87"/>
      <c r="P326" s="217">
        <f>O326*H326</f>
        <v>0</v>
      </c>
      <c r="Q326" s="217">
        <v>0.01218</v>
      </c>
      <c r="R326" s="217">
        <f>Q326*H326</f>
        <v>0.1827</v>
      </c>
      <c r="S326" s="217">
        <v>0</v>
      </c>
      <c r="T326" s="21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9" t="s">
        <v>157</v>
      </c>
      <c r="AT326" s="219" t="s">
        <v>154</v>
      </c>
      <c r="AU326" s="219" t="s">
        <v>82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80</v>
      </c>
      <c r="BK326" s="220">
        <f>ROUND(I326*H326,2)</f>
        <v>0</v>
      </c>
      <c r="BL326" s="20" t="s">
        <v>157</v>
      </c>
      <c r="BM326" s="219" t="s">
        <v>939</v>
      </c>
    </row>
    <row r="327" s="2" customFormat="1">
      <c r="A327" s="41"/>
      <c r="B327" s="42"/>
      <c r="C327" s="43"/>
      <c r="D327" s="254" t="s">
        <v>173</v>
      </c>
      <c r="E327" s="43"/>
      <c r="F327" s="255" t="s">
        <v>940</v>
      </c>
      <c r="G327" s="43"/>
      <c r="H327" s="43"/>
      <c r="I327" s="256"/>
      <c r="J327" s="43"/>
      <c r="K327" s="43"/>
      <c r="L327" s="47"/>
      <c r="M327" s="257"/>
      <c r="N327" s="258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173</v>
      </c>
      <c r="AU327" s="20" t="s">
        <v>82</v>
      </c>
    </row>
    <row r="328" s="2" customFormat="1" ht="24.15" customHeight="1">
      <c r="A328" s="41"/>
      <c r="B328" s="42"/>
      <c r="C328" s="259" t="s">
        <v>558</v>
      </c>
      <c r="D328" s="259" t="s">
        <v>289</v>
      </c>
      <c r="E328" s="260" t="s">
        <v>941</v>
      </c>
      <c r="F328" s="261" t="s">
        <v>942</v>
      </c>
      <c r="G328" s="262" t="s">
        <v>393</v>
      </c>
      <c r="H328" s="263">
        <v>15</v>
      </c>
      <c r="I328" s="264"/>
      <c r="J328" s="265">
        <f>ROUND(I328*H328,2)</f>
        <v>0</v>
      </c>
      <c r="K328" s="261" t="s">
        <v>177</v>
      </c>
      <c r="L328" s="266"/>
      <c r="M328" s="267" t="s">
        <v>19</v>
      </c>
      <c r="N328" s="268" t="s">
        <v>43</v>
      </c>
      <c r="O328" s="87"/>
      <c r="P328" s="217">
        <f>O328*H328</f>
        <v>0</v>
      </c>
      <c r="Q328" s="217">
        <v>0.58499999999999996</v>
      </c>
      <c r="R328" s="217">
        <f>Q328*H328</f>
        <v>8.7749999999999986</v>
      </c>
      <c r="S328" s="217">
        <v>0</v>
      </c>
      <c r="T328" s="21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9" t="s">
        <v>203</v>
      </c>
      <c r="AT328" s="219" t="s">
        <v>289</v>
      </c>
      <c r="AU328" s="219" t="s">
        <v>82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80</v>
      </c>
      <c r="BK328" s="220">
        <f>ROUND(I328*H328,2)</f>
        <v>0</v>
      </c>
      <c r="BL328" s="20" t="s">
        <v>157</v>
      </c>
      <c r="BM328" s="219" t="s">
        <v>943</v>
      </c>
    </row>
    <row r="329" s="2" customFormat="1" ht="24.15" customHeight="1">
      <c r="A329" s="41"/>
      <c r="B329" s="42"/>
      <c r="C329" s="259" t="s">
        <v>562</v>
      </c>
      <c r="D329" s="259" t="s">
        <v>289</v>
      </c>
      <c r="E329" s="260" t="s">
        <v>944</v>
      </c>
      <c r="F329" s="261" t="s">
        <v>945</v>
      </c>
      <c r="G329" s="262" t="s">
        <v>393</v>
      </c>
      <c r="H329" s="263">
        <v>36</v>
      </c>
      <c r="I329" s="264"/>
      <c r="J329" s="265">
        <f>ROUND(I329*H329,2)</f>
        <v>0</v>
      </c>
      <c r="K329" s="261" t="s">
        <v>177</v>
      </c>
      <c r="L329" s="266"/>
      <c r="M329" s="267" t="s">
        <v>19</v>
      </c>
      <c r="N329" s="268" t="s">
        <v>43</v>
      </c>
      <c r="O329" s="87"/>
      <c r="P329" s="217">
        <f>O329*H329</f>
        <v>0</v>
      </c>
      <c r="Q329" s="217">
        <v>0.002</v>
      </c>
      <c r="R329" s="217">
        <f>Q329*H329</f>
        <v>0.072000000000000008</v>
      </c>
      <c r="S329" s="217">
        <v>0</v>
      </c>
      <c r="T329" s="21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9" t="s">
        <v>203</v>
      </c>
      <c r="AT329" s="219" t="s">
        <v>289</v>
      </c>
      <c r="AU329" s="219" t="s">
        <v>82</v>
      </c>
      <c r="AY329" s="20" t="s">
        <v>152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80</v>
      </c>
      <c r="BK329" s="220">
        <f>ROUND(I329*H329,2)</f>
        <v>0</v>
      </c>
      <c r="BL329" s="20" t="s">
        <v>157</v>
      </c>
      <c r="BM329" s="219" t="s">
        <v>946</v>
      </c>
    </row>
    <row r="330" s="2" customFormat="1" ht="24.15" customHeight="1">
      <c r="A330" s="41"/>
      <c r="B330" s="42"/>
      <c r="C330" s="208" t="s">
        <v>567</v>
      </c>
      <c r="D330" s="208" t="s">
        <v>154</v>
      </c>
      <c r="E330" s="209" t="s">
        <v>947</v>
      </c>
      <c r="F330" s="210" t="s">
        <v>948</v>
      </c>
      <c r="G330" s="211" t="s">
        <v>393</v>
      </c>
      <c r="H330" s="212">
        <v>2</v>
      </c>
      <c r="I330" s="213"/>
      <c r="J330" s="214">
        <f>ROUND(I330*H330,2)</f>
        <v>0</v>
      </c>
      <c r="K330" s="210" t="s">
        <v>171</v>
      </c>
      <c r="L330" s="47"/>
      <c r="M330" s="215" t="s">
        <v>19</v>
      </c>
      <c r="N330" s="216" t="s">
        <v>43</v>
      </c>
      <c r="O330" s="87"/>
      <c r="P330" s="217">
        <f>O330*H330</f>
        <v>0</v>
      </c>
      <c r="Q330" s="217">
        <v>0.0098899999999999995</v>
      </c>
      <c r="R330" s="217">
        <f>Q330*H330</f>
        <v>0.019779999999999999</v>
      </c>
      <c r="S330" s="217">
        <v>0</v>
      </c>
      <c r="T330" s="21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9" t="s">
        <v>157</v>
      </c>
      <c r="AT330" s="219" t="s">
        <v>154</v>
      </c>
      <c r="AU330" s="219" t="s">
        <v>82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80</v>
      </c>
      <c r="BK330" s="220">
        <f>ROUND(I330*H330,2)</f>
        <v>0</v>
      </c>
      <c r="BL330" s="20" t="s">
        <v>157</v>
      </c>
      <c r="BM330" s="219" t="s">
        <v>949</v>
      </c>
    </row>
    <row r="331" s="2" customFormat="1">
      <c r="A331" s="41"/>
      <c r="B331" s="42"/>
      <c r="C331" s="43"/>
      <c r="D331" s="254" t="s">
        <v>173</v>
      </c>
      <c r="E331" s="43"/>
      <c r="F331" s="255" t="s">
        <v>950</v>
      </c>
      <c r="G331" s="43"/>
      <c r="H331" s="43"/>
      <c r="I331" s="256"/>
      <c r="J331" s="43"/>
      <c r="K331" s="43"/>
      <c r="L331" s="47"/>
      <c r="M331" s="257"/>
      <c r="N331" s="258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173</v>
      </c>
      <c r="AU331" s="20" t="s">
        <v>82</v>
      </c>
    </row>
    <row r="332" s="2" customFormat="1" ht="24.15" customHeight="1">
      <c r="A332" s="41"/>
      <c r="B332" s="42"/>
      <c r="C332" s="259" t="s">
        <v>571</v>
      </c>
      <c r="D332" s="259" t="s">
        <v>289</v>
      </c>
      <c r="E332" s="260" t="s">
        <v>951</v>
      </c>
      <c r="F332" s="261" t="s">
        <v>952</v>
      </c>
      <c r="G332" s="262" t="s">
        <v>393</v>
      </c>
      <c r="H332" s="263">
        <v>2</v>
      </c>
      <c r="I332" s="264"/>
      <c r="J332" s="265">
        <f>ROUND(I332*H332,2)</f>
        <v>0</v>
      </c>
      <c r="K332" s="261" t="s">
        <v>171</v>
      </c>
      <c r="L332" s="266"/>
      <c r="M332" s="267" t="s">
        <v>19</v>
      </c>
      <c r="N332" s="268" t="s">
        <v>43</v>
      </c>
      <c r="O332" s="87"/>
      <c r="P332" s="217">
        <f>O332*H332</f>
        <v>0</v>
      </c>
      <c r="Q332" s="217">
        <v>0.48399999999999999</v>
      </c>
      <c r="R332" s="217">
        <f>Q332*H332</f>
        <v>0.96799999999999997</v>
      </c>
      <c r="S332" s="217">
        <v>0</v>
      </c>
      <c r="T332" s="21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9" t="s">
        <v>203</v>
      </c>
      <c r="AT332" s="219" t="s">
        <v>289</v>
      </c>
      <c r="AU332" s="219" t="s">
        <v>82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80</v>
      </c>
      <c r="BK332" s="220">
        <f>ROUND(I332*H332,2)</f>
        <v>0</v>
      </c>
      <c r="BL332" s="20" t="s">
        <v>157</v>
      </c>
      <c r="BM332" s="219" t="s">
        <v>953</v>
      </c>
    </row>
    <row r="333" s="2" customFormat="1" ht="44.25" customHeight="1">
      <c r="A333" s="41"/>
      <c r="B333" s="42"/>
      <c r="C333" s="208" t="s">
        <v>575</v>
      </c>
      <c r="D333" s="208" t="s">
        <v>154</v>
      </c>
      <c r="E333" s="209" t="s">
        <v>954</v>
      </c>
      <c r="F333" s="210" t="s">
        <v>955</v>
      </c>
      <c r="G333" s="211" t="s">
        <v>393</v>
      </c>
      <c r="H333" s="212">
        <v>4</v>
      </c>
      <c r="I333" s="213"/>
      <c r="J333" s="214">
        <f>ROUND(I333*H333,2)</f>
        <v>0</v>
      </c>
      <c r="K333" s="210" t="s">
        <v>171</v>
      </c>
      <c r="L333" s="47"/>
      <c r="M333" s="215" t="s">
        <v>19</v>
      </c>
      <c r="N333" s="216" t="s">
        <v>43</v>
      </c>
      <c r="O333" s="87"/>
      <c r="P333" s="217">
        <f>O333*H333</f>
        <v>0</v>
      </c>
      <c r="Q333" s="217">
        <v>2.2558199999999999</v>
      </c>
      <c r="R333" s="217">
        <f>Q333*H333</f>
        <v>9.0232799999999997</v>
      </c>
      <c r="S333" s="217">
        <v>0</v>
      </c>
      <c r="T333" s="21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9" t="s">
        <v>157</v>
      </c>
      <c r="AT333" s="219" t="s">
        <v>154</v>
      </c>
      <c r="AU333" s="219" t="s">
        <v>82</v>
      </c>
      <c r="AY333" s="20" t="s">
        <v>152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80</v>
      </c>
      <c r="BK333" s="220">
        <f>ROUND(I333*H333,2)</f>
        <v>0</v>
      </c>
      <c r="BL333" s="20" t="s">
        <v>157</v>
      </c>
      <c r="BM333" s="219" t="s">
        <v>956</v>
      </c>
    </row>
    <row r="334" s="2" customFormat="1">
      <c r="A334" s="41"/>
      <c r="B334" s="42"/>
      <c r="C334" s="43"/>
      <c r="D334" s="254" t="s">
        <v>173</v>
      </c>
      <c r="E334" s="43"/>
      <c r="F334" s="255" t="s">
        <v>957</v>
      </c>
      <c r="G334" s="43"/>
      <c r="H334" s="43"/>
      <c r="I334" s="256"/>
      <c r="J334" s="43"/>
      <c r="K334" s="43"/>
      <c r="L334" s="47"/>
      <c r="M334" s="257"/>
      <c r="N334" s="258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173</v>
      </c>
      <c r="AU334" s="20" t="s">
        <v>82</v>
      </c>
    </row>
    <row r="335" s="2" customFormat="1" ht="24.15" customHeight="1">
      <c r="A335" s="41"/>
      <c r="B335" s="42"/>
      <c r="C335" s="208" t="s">
        <v>579</v>
      </c>
      <c r="D335" s="208" t="s">
        <v>154</v>
      </c>
      <c r="E335" s="209" t="s">
        <v>958</v>
      </c>
      <c r="F335" s="210" t="s">
        <v>959</v>
      </c>
      <c r="G335" s="211" t="s">
        <v>96</v>
      </c>
      <c r="H335" s="212">
        <v>10.448</v>
      </c>
      <c r="I335" s="213"/>
      <c r="J335" s="214">
        <f>ROUND(I335*H335,2)</f>
        <v>0</v>
      </c>
      <c r="K335" s="210" t="s">
        <v>171</v>
      </c>
      <c r="L335" s="47"/>
      <c r="M335" s="215" t="s">
        <v>19</v>
      </c>
      <c r="N335" s="216" t="s">
        <v>43</v>
      </c>
      <c r="O335" s="87"/>
      <c r="P335" s="217">
        <f>O335*H335</f>
        <v>0</v>
      </c>
      <c r="Q335" s="217">
        <v>0.011769999999999999</v>
      </c>
      <c r="R335" s="217">
        <f>Q335*H335</f>
        <v>0.12297295999999999</v>
      </c>
      <c r="S335" s="217">
        <v>0</v>
      </c>
      <c r="T335" s="21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9" t="s">
        <v>157</v>
      </c>
      <c r="AT335" s="219" t="s">
        <v>154</v>
      </c>
      <c r="AU335" s="219" t="s">
        <v>82</v>
      </c>
      <c r="AY335" s="20" t="s">
        <v>152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80</v>
      </c>
      <c r="BK335" s="220">
        <f>ROUND(I335*H335,2)</f>
        <v>0</v>
      </c>
      <c r="BL335" s="20" t="s">
        <v>157</v>
      </c>
      <c r="BM335" s="219" t="s">
        <v>960</v>
      </c>
    </row>
    <row r="336" s="2" customFormat="1">
      <c r="A336" s="41"/>
      <c r="B336" s="42"/>
      <c r="C336" s="43"/>
      <c r="D336" s="254" t="s">
        <v>173</v>
      </c>
      <c r="E336" s="43"/>
      <c r="F336" s="255" t="s">
        <v>961</v>
      </c>
      <c r="G336" s="43"/>
      <c r="H336" s="43"/>
      <c r="I336" s="256"/>
      <c r="J336" s="43"/>
      <c r="K336" s="43"/>
      <c r="L336" s="47"/>
      <c r="M336" s="257"/>
      <c r="N336" s="258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173</v>
      </c>
      <c r="AU336" s="20" t="s">
        <v>82</v>
      </c>
    </row>
    <row r="337" s="14" customFormat="1">
      <c r="A337" s="14"/>
      <c r="B337" s="232"/>
      <c r="C337" s="233"/>
      <c r="D337" s="223" t="s">
        <v>159</v>
      </c>
      <c r="E337" s="234" t="s">
        <v>19</v>
      </c>
      <c r="F337" s="235" t="s">
        <v>962</v>
      </c>
      <c r="G337" s="233"/>
      <c r="H337" s="236">
        <v>10.448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2" t="s">
        <v>159</v>
      </c>
      <c r="AU337" s="242" t="s">
        <v>82</v>
      </c>
      <c r="AV337" s="14" t="s">
        <v>82</v>
      </c>
      <c r="AW337" s="14" t="s">
        <v>34</v>
      </c>
      <c r="AX337" s="14" t="s">
        <v>80</v>
      </c>
      <c r="AY337" s="242" t="s">
        <v>152</v>
      </c>
    </row>
    <row r="338" s="2" customFormat="1" ht="24.15" customHeight="1">
      <c r="A338" s="41"/>
      <c r="B338" s="42"/>
      <c r="C338" s="208" t="s">
        <v>584</v>
      </c>
      <c r="D338" s="208" t="s">
        <v>154</v>
      </c>
      <c r="E338" s="209" t="s">
        <v>963</v>
      </c>
      <c r="F338" s="210" t="s">
        <v>964</v>
      </c>
      <c r="G338" s="211" t="s">
        <v>393</v>
      </c>
      <c r="H338" s="212">
        <v>1</v>
      </c>
      <c r="I338" s="213"/>
      <c r="J338" s="214">
        <f>ROUND(I338*H338,2)</f>
        <v>0</v>
      </c>
      <c r="K338" s="210" t="s">
        <v>171</v>
      </c>
      <c r="L338" s="47"/>
      <c r="M338" s="215" t="s">
        <v>19</v>
      </c>
      <c r="N338" s="216" t="s">
        <v>43</v>
      </c>
      <c r="O338" s="87"/>
      <c r="P338" s="217">
        <f>O338*H338</f>
        <v>0</v>
      </c>
      <c r="Q338" s="217">
        <v>0</v>
      </c>
      <c r="R338" s="217">
        <f>Q338*H338</f>
        <v>0</v>
      </c>
      <c r="S338" s="217">
        <v>0.10000000000000001</v>
      </c>
      <c r="T338" s="218">
        <f>S338*H338</f>
        <v>0.10000000000000001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9" t="s">
        <v>157</v>
      </c>
      <c r="AT338" s="219" t="s">
        <v>154</v>
      </c>
      <c r="AU338" s="219" t="s">
        <v>82</v>
      </c>
      <c r="AY338" s="20" t="s">
        <v>152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80</v>
      </c>
      <c r="BK338" s="220">
        <f>ROUND(I338*H338,2)</f>
        <v>0</v>
      </c>
      <c r="BL338" s="20" t="s">
        <v>157</v>
      </c>
      <c r="BM338" s="219" t="s">
        <v>965</v>
      </c>
    </row>
    <row r="339" s="2" customFormat="1">
      <c r="A339" s="41"/>
      <c r="B339" s="42"/>
      <c r="C339" s="43"/>
      <c r="D339" s="254" t="s">
        <v>173</v>
      </c>
      <c r="E339" s="43"/>
      <c r="F339" s="255" t="s">
        <v>966</v>
      </c>
      <c r="G339" s="43"/>
      <c r="H339" s="43"/>
      <c r="I339" s="256"/>
      <c r="J339" s="43"/>
      <c r="K339" s="43"/>
      <c r="L339" s="47"/>
      <c r="M339" s="257"/>
      <c r="N339" s="258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173</v>
      </c>
      <c r="AU339" s="20" t="s">
        <v>82</v>
      </c>
    </row>
    <row r="340" s="2" customFormat="1" ht="37.8" customHeight="1">
      <c r="A340" s="41"/>
      <c r="B340" s="42"/>
      <c r="C340" s="208" t="s">
        <v>588</v>
      </c>
      <c r="D340" s="208" t="s">
        <v>154</v>
      </c>
      <c r="E340" s="209" t="s">
        <v>967</v>
      </c>
      <c r="F340" s="210" t="s">
        <v>968</v>
      </c>
      <c r="G340" s="211" t="s">
        <v>393</v>
      </c>
      <c r="H340" s="212">
        <v>17</v>
      </c>
      <c r="I340" s="213"/>
      <c r="J340" s="214">
        <f>ROUND(I340*H340,2)</f>
        <v>0</v>
      </c>
      <c r="K340" s="210" t="s">
        <v>171</v>
      </c>
      <c r="L340" s="47"/>
      <c r="M340" s="215" t="s">
        <v>19</v>
      </c>
      <c r="N340" s="216" t="s">
        <v>43</v>
      </c>
      <c r="O340" s="87"/>
      <c r="P340" s="217">
        <f>O340*H340</f>
        <v>0</v>
      </c>
      <c r="Q340" s="217">
        <v>0.089999999999999997</v>
      </c>
      <c r="R340" s="217">
        <f>Q340*H340</f>
        <v>1.53</v>
      </c>
      <c r="S340" s="217">
        <v>0</v>
      </c>
      <c r="T340" s="218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9" t="s">
        <v>157</v>
      </c>
      <c r="AT340" s="219" t="s">
        <v>154</v>
      </c>
      <c r="AU340" s="219" t="s">
        <v>82</v>
      </c>
      <c r="AY340" s="20" t="s">
        <v>152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80</v>
      </c>
      <c r="BK340" s="220">
        <f>ROUND(I340*H340,2)</f>
        <v>0</v>
      </c>
      <c r="BL340" s="20" t="s">
        <v>157</v>
      </c>
      <c r="BM340" s="219" t="s">
        <v>969</v>
      </c>
    </row>
    <row r="341" s="2" customFormat="1">
      <c r="A341" s="41"/>
      <c r="B341" s="42"/>
      <c r="C341" s="43"/>
      <c r="D341" s="254" t="s">
        <v>173</v>
      </c>
      <c r="E341" s="43"/>
      <c r="F341" s="255" t="s">
        <v>970</v>
      </c>
      <c r="G341" s="43"/>
      <c r="H341" s="43"/>
      <c r="I341" s="256"/>
      <c r="J341" s="43"/>
      <c r="K341" s="43"/>
      <c r="L341" s="47"/>
      <c r="M341" s="257"/>
      <c r="N341" s="258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173</v>
      </c>
      <c r="AU341" s="20" t="s">
        <v>82</v>
      </c>
    </row>
    <row r="342" s="2" customFormat="1" ht="24.15" customHeight="1">
      <c r="A342" s="41"/>
      <c r="B342" s="42"/>
      <c r="C342" s="259" t="s">
        <v>593</v>
      </c>
      <c r="D342" s="259" t="s">
        <v>289</v>
      </c>
      <c r="E342" s="260" t="s">
        <v>971</v>
      </c>
      <c r="F342" s="261" t="s">
        <v>972</v>
      </c>
      <c r="G342" s="262" t="s">
        <v>393</v>
      </c>
      <c r="H342" s="263">
        <v>5</v>
      </c>
      <c r="I342" s="264"/>
      <c r="J342" s="265">
        <f>ROUND(I342*H342,2)</f>
        <v>0</v>
      </c>
      <c r="K342" s="261" t="s">
        <v>19</v>
      </c>
      <c r="L342" s="266"/>
      <c r="M342" s="267" t="s">
        <v>19</v>
      </c>
      <c r="N342" s="268" t="s">
        <v>43</v>
      </c>
      <c r="O342" s="87"/>
      <c r="P342" s="217">
        <f>O342*H342</f>
        <v>0</v>
      </c>
      <c r="Q342" s="217">
        <v>0.153</v>
      </c>
      <c r="R342" s="217">
        <f>Q342*H342</f>
        <v>0.76500000000000001</v>
      </c>
      <c r="S342" s="217">
        <v>0</v>
      </c>
      <c r="T342" s="21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9" t="s">
        <v>203</v>
      </c>
      <c r="AT342" s="219" t="s">
        <v>289</v>
      </c>
      <c r="AU342" s="219" t="s">
        <v>82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80</v>
      </c>
      <c r="BK342" s="220">
        <f>ROUND(I342*H342,2)</f>
        <v>0</v>
      </c>
      <c r="BL342" s="20" t="s">
        <v>157</v>
      </c>
      <c r="BM342" s="219" t="s">
        <v>973</v>
      </c>
    </row>
    <row r="343" s="2" customFormat="1" ht="24.15" customHeight="1">
      <c r="A343" s="41"/>
      <c r="B343" s="42"/>
      <c r="C343" s="259" t="s">
        <v>597</v>
      </c>
      <c r="D343" s="259" t="s">
        <v>289</v>
      </c>
      <c r="E343" s="260" t="s">
        <v>974</v>
      </c>
      <c r="F343" s="261" t="s">
        <v>975</v>
      </c>
      <c r="G343" s="262" t="s">
        <v>393</v>
      </c>
      <c r="H343" s="263">
        <v>12</v>
      </c>
      <c r="I343" s="264"/>
      <c r="J343" s="265">
        <f>ROUND(I343*H343,2)</f>
        <v>0</v>
      </c>
      <c r="K343" s="261" t="s">
        <v>19</v>
      </c>
      <c r="L343" s="266"/>
      <c r="M343" s="267" t="s">
        <v>19</v>
      </c>
      <c r="N343" s="268" t="s">
        <v>43</v>
      </c>
      <c r="O343" s="87"/>
      <c r="P343" s="217">
        <f>O343*H343</f>
        <v>0</v>
      </c>
      <c r="Q343" s="217">
        <v>0.156</v>
      </c>
      <c r="R343" s="217">
        <f>Q343*H343</f>
        <v>1.8719999999999999</v>
      </c>
      <c r="S343" s="217">
        <v>0</v>
      </c>
      <c r="T343" s="21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9" t="s">
        <v>203</v>
      </c>
      <c r="AT343" s="219" t="s">
        <v>289</v>
      </c>
      <c r="AU343" s="219" t="s">
        <v>82</v>
      </c>
      <c r="AY343" s="20" t="s">
        <v>152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80</v>
      </c>
      <c r="BK343" s="220">
        <f>ROUND(I343*H343,2)</f>
        <v>0</v>
      </c>
      <c r="BL343" s="20" t="s">
        <v>157</v>
      </c>
      <c r="BM343" s="219" t="s">
        <v>976</v>
      </c>
    </row>
    <row r="344" s="2" customFormat="1" ht="21.75" customHeight="1">
      <c r="A344" s="41"/>
      <c r="B344" s="42"/>
      <c r="C344" s="208" t="s">
        <v>602</v>
      </c>
      <c r="D344" s="208" t="s">
        <v>154</v>
      </c>
      <c r="E344" s="209" t="s">
        <v>650</v>
      </c>
      <c r="F344" s="210" t="s">
        <v>651</v>
      </c>
      <c r="G344" s="211" t="s">
        <v>193</v>
      </c>
      <c r="H344" s="212">
        <v>483</v>
      </c>
      <c r="I344" s="213"/>
      <c r="J344" s="214">
        <f>ROUND(I344*H344,2)</f>
        <v>0</v>
      </c>
      <c r="K344" s="210" t="s">
        <v>19</v>
      </c>
      <c r="L344" s="47"/>
      <c r="M344" s="215" t="s">
        <v>19</v>
      </c>
      <c r="N344" s="216" t="s">
        <v>43</v>
      </c>
      <c r="O344" s="87"/>
      <c r="P344" s="217">
        <f>O344*H344</f>
        <v>0</v>
      </c>
      <c r="Q344" s="217">
        <v>9.0000000000000006E-05</v>
      </c>
      <c r="R344" s="217">
        <f>Q344*H344</f>
        <v>0.043470000000000002</v>
      </c>
      <c r="S344" s="217">
        <v>0</v>
      </c>
      <c r="T344" s="218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9" t="s">
        <v>157</v>
      </c>
      <c r="AT344" s="219" t="s">
        <v>154</v>
      </c>
      <c r="AU344" s="219" t="s">
        <v>82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80</v>
      </c>
      <c r="BK344" s="220">
        <f>ROUND(I344*H344,2)</f>
        <v>0</v>
      </c>
      <c r="BL344" s="20" t="s">
        <v>157</v>
      </c>
      <c r="BM344" s="219" t="s">
        <v>977</v>
      </c>
    </row>
    <row r="345" s="14" customFormat="1">
      <c r="A345" s="14"/>
      <c r="B345" s="232"/>
      <c r="C345" s="233"/>
      <c r="D345" s="223" t="s">
        <v>159</v>
      </c>
      <c r="E345" s="234" t="s">
        <v>19</v>
      </c>
      <c r="F345" s="235" t="s">
        <v>978</v>
      </c>
      <c r="G345" s="233"/>
      <c r="H345" s="236">
        <v>483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2" t="s">
        <v>159</v>
      </c>
      <c r="AU345" s="242" t="s">
        <v>82</v>
      </c>
      <c r="AV345" s="14" t="s">
        <v>82</v>
      </c>
      <c r="AW345" s="14" t="s">
        <v>34</v>
      </c>
      <c r="AX345" s="14" t="s">
        <v>80</v>
      </c>
      <c r="AY345" s="242" t="s">
        <v>152</v>
      </c>
    </row>
    <row r="346" s="2" customFormat="1" ht="37.8" customHeight="1">
      <c r="A346" s="41"/>
      <c r="B346" s="42"/>
      <c r="C346" s="208" t="s">
        <v>606</v>
      </c>
      <c r="D346" s="208" t="s">
        <v>154</v>
      </c>
      <c r="E346" s="209" t="s">
        <v>979</v>
      </c>
      <c r="F346" s="210" t="s">
        <v>980</v>
      </c>
      <c r="G346" s="211" t="s">
        <v>106</v>
      </c>
      <c r="H346" s="212">
        <v>11.093</v>
      </c>
      <c r="I346" s="213"/>
      <c r="J346" s="214">
        <f>ROUND(I346*H346,2)</f>
        <v>0</v>
      </c>
      <c r="K346" s="210" t="s">
        <v>177</v>
      </c>
      <c r="L346" s="47"/>
      <c r="M346" s="215" t="s">
        <v>19</v>
      </c>
      <c r="N346" s="216" t="s">
        <v>43</v>
      </c>
      <c r="O346" s="87"/>
      <c r="P346" s="217">
        <f>O346*H346</f>
        <v>0</v>
      </c>
      <c r="Q346" s="217">
        <v>1.5298499999999999</v>
      </c>
      <c r="R346" s="217">
        <f>Q346*H346</f>
        <v>16.97062605</v>
      </c>
      <c r="S346" s="217">
        <v>0</v>
      </c>
      <c r="T346" s="21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9" t="s">
        <v>157</v>
      </c>
      <c r="AT346" s="219" t="s">
        <v>154</v>
      </c>
      <c r="AU346" s="219" t="s">
        <v>82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80</v>
      </c>
      <c r="BK346" s="220">
        <f>ROUND(I346*H346,2)</f>
        <v>0</v>
      </c>
      <c r="BL346" s="20" t="s">
        <v>157</v>
      </c>
      <c r="BM346" s="219" t="s">
        <v>981</v>
      </c>
    </row>
    <row r="347" s="2" customFormat="1">
      <c r="A347" s="41"/>
      <c r="B347" s="42"/>
      <c r="C347" s="43"/>
      <c r="D347" s="254" t="s">
        <v>173</v>
      </c>
      <c r="E347" s="43"/>
      <c r="F347" s="255" t="s">
        <v>982</v>
      </c>
      <c r="G347" s="43"/>
      <c r="H347" s="43"/>
      <c r="I347" s="256"/>
      <c r="J347" s="43"/>
      <c r="K347" s="43"/>
      <c r="L347" s="47"/>
      <c r="M347" s="257"/>
      <c r="N347" s="258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173</v>
      </c>
      <c r="AU347" s="20" t="s">
        <v>82</v>
      </c>
    </row>
    <row r="348" s="14" customFormat="1">
      <c r="A348" s="14"/>
      <c r="B348" s="232"/>
      <c r="C348" s="233"/>
      <c r="D348" s="223" t="s">
        <v>159</v>
      </c>
      <c r="E348" s="234" t="s">
        <v>19</v>
      </c>
      <c r="F348" s="235" t="s">
        <v>983</v>
      </c>
      <c r="G348" s="233"/>
      <c r="H348" s="236">
        <v>2.1560000000000001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2" t="s">
        <v>159</v>
      </c>
      <c r="AU348" s="242" t="s">
        <v>82</v>
      </c>
      <c r="AV348" s="14" t="s">
        <v>82</v>
      </c>
      <c r="AW348" s="14" t="s">
        <v>34</v>
      </c>
      <c r="AX348" s="14" t="s">
        <v>72</v>
      </c>
      <c r="AY348" s="242" t="s">
        <v>152</v>
      </c>
    </row>
    <row r="349" s="14" customFormat="1">
      <c r="A349" s="14"/>
      <c r="B349" s="232"/>
      <c r="C349" s="233"/>
      <c r="D349" s="223" t="s">
        <v>159</v>
      </c>
      <c r="E349" s="234" t="s">
        <v>19</v>
      </c>
      <c r="F349" s="235" t="s">
        <v>984</v>
      </c>
      <c r="G349" s="233"/>
      <c r="H349" s="236">
        <v>8.9369999999999994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2" t="s">
        <v>159</v>
      </c>
      <c r="AU349" s="242" t="s">
        <v>82</v>
      </c>
      <c r="AV349" s="14" t="s">
        <v>82</v>
      </c>
      <c r="AW349" s="14" t="s">
        <v>34</v>
      </c>
      <c r="AX349" s="14" t="s">
        <v>72</v>
      </c>
      <c r="AY349" s="242" t="s">
        <v>152</v>
      </c>
    </row>
    <row r="350" s="15" customFormat="1">
      <c r="A350" s="15"/>
      <c r="B350" s="243"/>
      <c r="C350" s="244"/>
      <c r="D350" s="223" t="s">
        <v>159</v>
      </c>
      <c r="E350" s="245" t="s">
        <v>19</v>
      </c>
      <c r="F350" s="246" t="s">
        <v>168</v>
      </c>
      <c r="G350" s="244"/>
      <c r="H350" s="247">
        <v>11.093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3" t="s">
        <v>159</v>
      </c>
      <c r="AU350" s="253" t="s">
        <v>82</v>
      </c>
      <c r="AV350" s="15" t="s">
        <v>157</v>
      </c>
      <c r="AW350" s="15" t="s">
        <v>34</v>
      </c>
      <c r="AX350" s="15" t="s">
        <v>80</v>
      </c>
      <c r="AY350" s="253" t="s">
        <v>152</v>
      </c>
    </row>
    <row r="351" s="2" customFormat="1" ht="24.15" customHeight="1">
      <c r="A351" s="41"/>
      <c r="B351" s="42"/>
      <c r="C351" s="208" t="s">
        <v>610</v>
      </c>
      <c r="D351" s="208" t="s">
        <v>154</v>
      </c>
      <c r="E351" s="209" t="s">
        <v>985</v>
      </c>
      <c r="F351" s="210" t="s">
        <v>986</v>
      </c>
      <c r="G351" s="211" t="s">
        <v>656</v>
      </c>
      <c r="H351" s="212">
        <v>3</v>
      </c>
      <c r="I351" s="213"/>
      <c r="J351" s="214">
        <f>ROUND(I351*H351,2)</f>
        <v>0</v>
      </c>
      <c r="K351" s="210" t="s">
        <v>19</v>
      </c>
      <c r="L351" s="47"/>
      <c r="M351" s="215" t="s">
        <v>19</v>
      </c>
      <c r="N351" s="216" t="s">
        <v>43</v>
      </c>
      <c r="O351" s="87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9" t="s">
        <v>157</v>
      </c>
      <c r="AT351" s="219" t="s">
        <v>154</v>
      </c>
      <c r="AU351" s="219" t="s">
        <v>82</v>
      </c>
      <c r="AY351" s="20" t="s">
        <v>152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80</v>
      </c>
      <c r="BK351" s="220">
        <f>ROUND(I351*H351,2)</f>
        <v>0</v>
      </c>
      <c r="BL351" s="20" t="s">
        <v>157</v>
      </c>
      <c r="BM351" s="219" t="s">
        <v>987</v>
      </c>
    </row>
    <row r="352" s="2" customFormat="1" ht="33" customHeight="1">
      <c r="A352" s="41"/>
      <c r="B352" s="42"/>
      <c r="C352" s="208" t="s">
        <v>614</v>
      </c>
      <c r="D352" s="208" t="s">
        <v>154</v>
      </c>
      <c r="E352" s="209" t="s">
        <v>988</v>
      </c>
      <c r="F352" s="210" t="s">
        <v>989</v>
      </c>
      <c r="G352" s="211" t="s">
        <v>656</v>
      </c>
      <c r="H352" s="212">
        <v>2</v>
      </c>
      <c r="I352" s="213"/>
      <c r="J352" s="214">
        <f>ROUND(I352*H352,2)</f>
        <v>0</v>
      </c>
      <c r="K352" s="210" t="s">
        <v>19</v>
      </c>
      <c r="L352" s="47"/>
      <c r="M352" s="215" t="s">
        <v>19</v>
      </c>
      <c r="N352" s="216" t="s">
        <v>43</v>
      </c>
      <c r="O352" s="87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9" t="s">
        <v>157</v>
      </c>
      <c r="AT352" s="219" t="s">
        <v>154</v>
      </c>
      <c r="AU352" s="219" t="s">
        <v>82</v>
      </c>
      <c r="AY352" s="20" t="s">
        <v>152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80</v>
      </c>
      <c r="BK352" s="220">
        <f>ROUND(I352*H352,2)</f>
        <v>0</v>
      </c>
      <c r="BL352" s="20" t="s">
        <v>157</v>
      </c>
      <c r="BM352" s="219" t="s">
        <v>990</v>
      </c>
    </row>
    <row r="353" s="2" customFormat="1" ht="24.15" customHeight="1">
      <c r="A353" s="41"/>
      <c r="B353" s="42"/>
      <c r="C353" s="208" t="s">
        <v>618</v>
      </c>
      <c r="D353" s="208" t="s">
        <v>154</v>
      </c>
      <c r="E353" s="209" t="s">
        <v>991</v>
      </c>
      <c r="F353" s="210" t="s">
        <v>992</v>
      </c>
      <c r="G353" s="211" t="s">
        <v>656</v>
      </c>
      <c r="H353" s="212">
        <v>1</v>
      </c>
      <c r="I353" s="213"/>
      <c r="J353" s="214">
        <f>ROUND(I353*H353,2)</f>
        <v>0</v>
      </c>
      <c r="K353" s="210" t="s">
        <v>19</v>
      </c>
      <c r="L353" s="47"/>
      <c r="M353" s="215" t="s">
        <v>19</v>
      </c>
      <c r="N353" s="216" t="s">
        <v>43</v>
      </c>
      <c r="O353" s="87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9" t="s">
        <v>157</v>
      </c>
      <c r="AT353" s="219" t="s">
        <v>154</v>
      </c>
      <c r="AU353" s="219" t="s">
        <v>82</v>
      </c>
      <c r="AY353" s="20" t="s">
        <v>152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80</v>
      </c>
      <c r="BK353" s="220">
        <f>ROUND(I353*H353,2)</f>
        <v>0</v>
      </c>
      <c r="BL353" s="20" t="s">
        <v>157</v>
      </c>
      <c r="BM353" s="219" t="s">
        <v>993</v>
      </c>
    </row>
    <row r="354" s="2" customFormat="1" ht="24.15" customHeight="1">
      <c r="A354" s="41"/>
      <c r="B354" s="42"/>
      <c r="C354" s="208" t="s">
        <v>623</v>
      </c>
      <c r="D354" s="208" t="s">
        <v>154</v>
      </c>
      <c r="E354" s="209" t="s">
        <v>994</v>
      </c>
      <c r="F354" s="210" t="s">
        <v>995</v>
      </c>
      <c r="G354" s="211" t="s">
        <v>656</v>
      </c>
      <c r="H354" s="212">
        <v>1</v>
      </c>
      <c r="I354" s="213"/>
      <c r="J354" s="214">
        <f>ROUND(I354*H354,2)</f>
        <v>0</v>
      </c>
      <c r="K354" s="210" t="s">
        <v>19</v>
      </c>
      <c r="L354" s="47"/>
      <c r="M354" s="215" t="s">
        <v>19</v>
      </c>
      <c r="N354" s="216" t="s">
        <v>43</v>
      </c>
      <c r="O354" s="87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9" t="s">
        <v>157</v>
      </c>
      <c r="AT354" s="219" t="s">
        <v>154</v>
      </c>
      <c r="AU354" s="219" t="s">
        <v>82</v>
      </c>
      <c r="AY354" s="20" t="s">
        <v>152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80</v>
      </c>
      <c r="BK354" s="220">
        <f>ROUND(I354*H354,2)</f>
        <v>0</v>
      </c>
      <c r="BL354" s="20" t="s">
        <v>157</v>
      </c>
      <c r="BM354" s="219" t="s">
        <v>996</v>
      </c>
    </row>
    <row r="355" s="12" customFormat="1" ht="22.8" customHeight="1">
      <c r="A355" s="12"/>
      <c r="B355" s="192"/>
      <c r="C355" s="193"/>
      <c r="D355" s="194" t="s">
        <v>71</v>
      </c>
      <c r="E355" s="206" t="s">
        <v>209</v>
      </c>
      <c r="F355" s="206" t="s">
        <v>666</v>
      </c>
      <c r="G355" s="193"/>
      <c r="H355" s="193"/>
      <c r="I355" s="196"/>
      <c r="J355" s="207">
        <f>BK355</f>
        <v>0</v>
      </c>
      <c r="K355" s="193"/>
      <c r="L355" s="198"/>
      <c r="M355" s="199"/>
      <c r="N355" s="200"/>
      <c r="O355" s="200"/>
      <c r="P355" s="201">
        <f>P356+SUM(P357:P359)</f>
        <v>0</v>
      </c>
      <c r="Q355" s="200"/>
      <c r="R355" s="201">
        <f>R356+SUM(R357:R359)</f>
        <v>0</v>
      </c>
      <c r="S355" s="200"/>
      <c r="T355" s="202">
        <f>T356+SUM(T357:T359)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3" t="s">
        <v>80</v>
      </c>
      <c r="AT355" s="204" t="s">
        <v>71</v>
      </c>
      <c r="AU355" s="204" t="s">
        <v>80</v>
      </c>
      <c r="AY355" s="203" t="s">
        <v>152</v>
      </c>
      <c r="BK355" s="205">
        <f>BK356+SUM(BK357:BK359)</f>
        <v>0</v>
      </c>
    </row>
    <row r="356" s="2" customFormat="1" ht="66.75" customHeight="1">
      <c r="A356" s="41"/>
      <c r="B356" s="42"/>
      <c r="C356" s="208" t="s">
        <v>628</v>
      </c>
      <c r="D356" s="208" t="s">
        <v>154</v>
      </c>
      <c r="E356" s="209" t="s">
        <v>997</v>
      </c>
      <c r="F356" s="210" t="s">
        <v>998</v>
      </c>
      <c r="G356" s="211" t="s">
        <v>96</v>
      </c>
      <c r="H356" s="212">
        <v>27.600000000000001</v>
      </c>
      <c r="I356" s="213"/>
      <c r="J356" s="214">
        <f>ROUND(I356*H356,2)</f>
        <v>0</v>
      </c>
      <c r="K356" s="210" t="s">
        <v>171</v>
      </c>
      <c r="L356" s="47"/>
      <c r="M356" s="215" t="s">
        <v>19</v>
      </c>
      <c r="N356" s="216" t="s">
        <v>43</v>
      </c>
      <c r="O356" s="87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9" t="s">
        <v>157</v>
      </c>
      <c r="AT356" s="219" t="s">
        <v>154</v>
      </c>
      <c r="AU356" s="219" t="s">
        <v>82</v>
      </c>
      <c r="AY356" s="20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80</v>
      </c>
      <c r="BK356" s="220">
        <f>ROUND(I356*H356,2)</f>
        <v>0</v>
      </c>
      <c r="BL356" s="20" t="s">
        <v>157</v>
      </c>
      <c r="BM356" s="219" t="s">
        <v>999</v>
      </c>
    </row>
    <row r="357" s="2" customFormat="1">
      <c r="A357" s="41"/>
      <c r="B357" s="42"/>
      <c r="C357" s="43"/>
      <c r="D357" s="254" t="s">
        <v>173</v>
      </c>
      <c r="E357" s="43"/>
      <c r="F357" s="255" t="s">
        <v>1000</v>
      </c>
      <c r="G357" s="43"/>
      <c r="H357" s="43"/>
      <c r="I357" s="256"/>
      <c r="J357" s="43"/>
      <c r="K357" s="43"/>
      <c r="L357" s="47"/>
      <c r="M357" s="257"/>
      <c r="N357" s="258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173</v>
      </c>
      <c r="AU357" s="20" t="s">
        <v>82</v>
      </c>
    </row>
    <row r="358" s="14" customFormat="1">
      <c r="A358" s="14"/>
      <c r="B358" s="232"/>
      <c r="C358" s="233"/>
      <c r="D358" s="223" t="s">
        <v>159</v>
      </c>
      <c r="E358" s="234" t="s">
        <v>19</v>
      </c>
      <c r="F358" s="235" t="s">
        <v>708</v>
      </c>
      <c r="G358" s="233"/>
      <c r="H358" s="236">
        <v>27.600000000000001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2" t="s">
        <v>159</v>
      </c>
      <c r="AU358" s="242" t="s">
        <v>82</v>
      </c>
      <c r="AV358" s="14" t="s">
        <v>82</v>
      </c>
      <c r="AW358" s="14" t="s">
        <v>34</v>
      </c>
      <c r="AX358" s="14" t="s">
        <v>80</v>
      </c>
      <c r="AY358" s="242" t="s">
        <v>152</v>
      </c>
    </row>
    <row r="359" s="12" customFormat="1" ht="20.88" customHeight="1">
      <c r="A359" s="12"/>
      <c r="B359" s="192"/>
      <c r="C359" s="193"/>
      <c r="D359" s="194" t="s">
        <v>71</v>
      </c>
      <c r="E359" s="206" t="s">
        <v>623</v>
      </c>
      <c r="F359" s="206" t="s">
        <v>667</v>
      </c>
      <c r="G359" s="193"/>
      <c r="H359" s="193"/>
      <c r="I359" s="196"/>
      <c r="J359" s="207">
        <f>BK359</f>
        <v>0</v>
      </c>
      <c r="K359" s="193"/>
      <c r="L359" s="198"/>
      <c r="M359" s="199"/>
      <c r="N359" s="200"/>
      <c r="O359" s="200"/>
      <c r="P359" s="201">
        <f>SUM(P360:P361)</f>
        <v>0</v>
      </c>
      <c r="Q359" s="200"/>
      <c r="R359" s="201">
        <f>SUM(R360:R361)</f>
        <v>0</v>
      </c>
      <c r="S359" s="200"/>
      <c r="T359" s="202">
        <f>SUM(T360:T361)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3" t="s">
        <v>80</v>
      </c>
      <c r="AT359" s="204" t="s">
        <v>71</v>
      </c>
      <c r="AU359" s="204" t="s">
        <v>82</v>
      </c>
      <c r="AY359" s="203" t="s">
        <v>152</v>
      </c>
      <c r="BK359" s="205">
        <f>SUM(BK360:BK361)</f>
        <v>0</v>
      </c>
    </row>
    <row r="360" s="2" customFormat="1" ht="24.15" customHeight="1">
      <c r="A360" s="41"/>
      <c r="B360" s="42"/>
      <c r="C360" s="208" t="s">
        <v>632</v>
      </c>
      <c r="D360" s="208" t="s">
        <v>154</v>
      </c>
      <c r="E360" s="209" t="s">
        <v>669</v>
      </c>
      <c r="F360" s="210" t="s">
        <v>670</v>
      </c>
      <c r="G360" s="211" t="s">
        <v>193</v>
      </c>
      <c r="H360" s="212">
        <v>401.30000000000001</v>
      </c>
      <c r="I360" s="213"/>
      <c r="J360" s="214">
        <f>ROUND(I360*H360,2)</f>
        <v>0</v>
      </c>
      <c r="K360" s="210" t="s">
        <v>19</v>
      </c>
      <c r="L360" s="47"/>
      <c r="M360" s="215" t="s">
        <v>19</v>
      </c>
      <c r="N360" s="216" t="s">
        <v>43</v>
      </c>
      <c r="O360" s="87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9" t="s">
        <v>157</v>
      </c>
      <c r="AT360" s="219" t="s">
        <v>154</v>
      </c>
      <c r="AU360" s="219" t="s">
        <v>97</v>
      </c>
      <c r="AY360" s="20" t="s">
        <v>152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80</v>
      </c>
      <c r="BK360" s="220">
        <f>ROUND(I360*H360,2)</f>
        <v>0</v>
      </c>
      <c r="BL360" s="20" t="s">
        <v>157</v>
      </c>
      <c r="BM360" s="219" t="s">
        <v>1001</v>
      </c>
    </row>
    <row r="361" s="14" customFormat="1">
      <c r="A361" s="14"/>
      <c r="B361" s="232"/>
      <c r="C361" s="233"/>
      <c r="D361" s="223" t="s">
        <v>159</v>
      </c>
      <c r="E361" s="234" t="s">
        <v>19</v>
      </c>
      <c r="F361" s="235" t="s">
        <v>1002</v>
      </c>
      <c r="G361" s="233"/>
      <c r="H361" s="236">
        <v>401.30000000000001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2" t="s">
        <v>159</v>
      </c>
      <c r="AU361" s="242" t="s">
        <v>97</v>
      </c>
      <c r="AV361" s="14" t="s">
        <v>82</v>
      </c>
      <c r="AW361" s="14" t="s">
        <v>34</v>
      </c>
      <c r="AX361" s="14" t="s">
        <v>80</v>
      </c>
      <c r="AY361" s="242" t="s">
        <v>152</v>
      </c>
    </row>
    <row r="362" s="12" customFormat="1" ht="22.8" customHeight="1">
      <c r="A362" s="12"/>
      <c r="B362" s="192"/>
      <c r="C362" s="193"/>
      <c r="D362" s="194" t="s">
        <v>71</v>
      </c>
      <c r="E362" s="206" t="s">
        <v>673</v>
      </c>
      <c r="F362" s="206" t="s">
        <v>674</v>
      </c>
      <c r="G362" s="193"/>
      <c r="H362" s="193"/>
      <c r="I362" s="196"/>
      <c r="J362" s="207">
        <f>BK362</f>
        <v>0</v>
      </c>
      <c r="K362" s="193"/>
      <c r="L362" s="198"/>
      <c r="M362" s="199"/>
      <c r="N362" s="200"/>
      <c r="O362" s="200"/>
      <c r="P362" s="201">
        <f>SUM(P363:P379)</f>
        <v>0</v>
      </c>
      <c r="Q362" s="200"/>
      <c r="R362" s="201">
        <f>SUM(R363:R379)</f>
        <v>0</v>
      </c>
      <c r="S362" s="200"/>
      <c r="T362" s="202">
        <f>SUM(T363:T379)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3" t="s">
        <v>80</v>
      </c>
      <c r="AT362" s="204" t="s">
        <v>71</v>
      </c>
      <c r="AU362" s="204" t="s">
        <v>80</v>
      </c>
      <c r="AY362" s="203" t="s">
        <v>152</v>
      </c>
      <c r="BK362" s="205">
        <f>SUM(BK363:BK379)</f>
        <v>0</v>
      </c>
    </row>
    <row r="363" s="2" customFormat="1" ht="37.8" customHeight="1">
      <c r="A363" s="41"/>
      <c r="B363" s="42"/>
      <c r="C363" s="208" t="s">
        <v>636</v>
      </c>
      <c r="D363" s="208" t="s">
        <v>154</v>
      </c>
      <c r="E363" s="209" t="s">
        <v>676</v>
      </c>
      <c r="F363" s="210" t="s">
        <v>677</v>
      </c>
      <c r="G363" s="211" t="s">
        <v>281</v>
      </c>
      <c r="H363" s="212">
        <v>381.709</v>
      </c>
      <c r="I363" s="213"/>
      <c r="J363" s="214">
        <f>ROUND(I363*H363,2)</f>
        <v>0</v>
      </c>
      <c r="K363" s="210" t="s">
        <v>19</v>
      </c>
      <c r="L363" s="47"/>
      <c r="M363" s="215" t="s">
        <v>19</v>
      </c>
      <c r="N363" s="216" t="s">
        <v>43</v>
      </c>
      <c r="O363" s="87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9" t="s">
        <v>157</v>
      </c>
      <c r="AT363" s="219" t="s">
        <v>154</v>
      </c>
      <c r="AU363" s="219" t="s">
        <v>82</v>
      </c>
      <c r="AY363" s="20" t="s">
        <v>152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80</v>
      </c>
      <c r="BK363" s="220">
        <f>ROUND(I363*H363,2)</f>
        <v>0</v>
      </c>
      <c r="BL363" s="20" t="s">
        <v>157</v>
      </c>
      <c r="BM363" s="219" t="s">
        <v>1003</v>
      </c>
    </row>
    <row r="364" s="13" customFormat="1">
      <c r="A364" s="13"/>
      <c r="B364" s="221"/>
      <c r="C364" s="222"/>
      <c r="D364" s="223" t="s">
        <v>159</v>
      </c>
      <c r="E364" s="224" t="s">
        <v>19</v>
      </c>
      <c r="F364" s="225" t="s">
        <v>1004</v>
      </c>
      <c r="G364" s="222"/>
      <c r="H364" s="224" t="s">
        <v>19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1" t="s">
        <v>159</v>
      </c>
      <c r="AU364" s="231" t="s">
        <v>82</v>
      </c>
      <c r="AV364" s="13" t="s">
        <v>80</v>
      </c>
      <c r="AW364" s="13" t="s">
        <v>34</v>
      </c>
      <c r="AX364" s="13" t="s">
        <v>72</v>
      </c>
      <c r="AY364" s="231" t="s">
        <v>152</v>
      </c>
    </row>
    <row r="365" s="14" customFormat="1">
      <c r="A365" s="14"/>
      <c r="B365" s="232"/>
      <c r="C365" s="233"/>
      <c r="D365" s="223" t="s">
        <v>159</v>
      </c>
      <c r="E365" s="234" t="s">
        <v>19</v>
      </c>
      <c r="F365" s="235" t="s">
        <v>1005</v>
      </c>
      <c r="G365" s="233"/>
      <c r="H365" s="236">
        <v>44.479999999999997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2" t="s">
        <v>159</v>
      </c>
      <c r="AU365" s="242" t="s">
        <v>82</v>
      </c>
      <c r="AV365" s="14" t="s">
        <v>82</v>
      </c>
      <c r="AW365" s="14" t="s">
        <v>34</v>
      </c>
      <c r="AX365" s="14" t="s">
        <v>72</v>
      </c>
      <c r="AY365" s="242" t="s">
        <v>152</v>
      </c>
    </row>
    <row r="366" s="13" customFormat="1">
      <c r="A366" s="13"/>
      <c r="B366" s="221"/>
      <c r="C366" s="222"/>
      <c r="D366" s="223" t="s">
        <v>159</v>
      </c>
      <c r="E366" s="224" t="s">
        <v>19</v>
      </c>
      <c r="F366" s="225" t="s">
        <v>679</v>
      </c>
      <c r="G366" s="222"/>
      <c r="H366" s="224" t="s">
        <v>19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159</v>
      </c>
      <c r="AU366" s="231" t="s">
        <v>82</v>
      </c>
      <c r="AV366" s="13" t="s">
        <v>80</v>
      </c>
      <c r="AW366" s="13" t="s">
        <v>34</v>
      </c>
      <c r="AX366" s="13" t="s">
        <v>72</v>
      </c>
      <c r="AY366" s="231" t="s">
        <v>152</v>
      </c>
    </row>
    <row r="367" s="14" customFormat="1">
      <c r="A367" s="14"/>
      <c r="B367" s="232"/>
      <c r="C367" s="233"/>
      <c r="D367" s="223" t="s">
        <v>159</v>
      </c>
      <c r="E367" s="234" t="s">
        <v>19</v>
      </c>
      <c r="F367" s="235" t="s">
        <v>1006</v>
      </c>
      <c r="G367" s="233"/>
      <c r="H367" s="236">
        <v>87.283000000000001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159</v>
      </c>
      <c r="AU367" s="242" t="s">
        <v>82</v>
      </c>
      <c r="AV367" s="14" t="s">
        <v>82</v>
      </c>
      <c r="AW367" s="14" t="s">
        <v>34</v>
      </c>
      <c r="AX367" s="14" t="s">
        <v>72</v>
      </c>
      <c r="AY367" s="242" t="s">
        <v>152</v>
      </c>
    </row>
    <row r="368" s="13" customFormat="1">
      <c r="A368" s="13"/>
      <c r="B368" s="221"/>
      <c r="C368" s="222"/>
      <c r="D368" s="223" t="s">
        <v>159</v>
      </c>
      <c r="E368" s="224" t="s">
        <v>19</v>
      </c>
      <c r="F368" s="225" t="s">
        <v>681</v>
      </c>
      <c r="G368" s="222"/>
      <c r="H368" s="224" t="s">
        <v>19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1" t="s">
        <v>159</v>
      </c>
      <c r="AU368" s="231" t="s">
        <v>82</v>
      </c>
      <c r="AV368" s="13" t="s">
        <v>80</v>
      </c>
      <c r="AW368" s="13" t="s">
        <v>34</v>
      </c>
      <c r="AX368" s="13" t="s">
        <v>72</v>
      </c>
      <c r="AY368" s="231" t="s">
        <v>152</v>
      </c>
    </row>
    <row r="369" s="14" customFormat="1">
      <c r="A369" s="14"/>
      <c r="B369" s="232"/>
      <c r="C369" s="233"/>
      <c r="D369" s="223" t="s">
        <v>159</v>
      </c>
      <c r="E369" s="234" t="s">
        <v>19</v>
      </c>
      <c r="F369" s="235" t="s">
        <v>1007</v>
      </c>
      <c r="G369" s="233"/>
      <c r="H369" s="236">
        <v>249.946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2" t="s">
        <v>159</v>
      </c>
      <c r="AU369" s="242" t="s">
        <v>82</v>
      </c>
      <c r="AV369" s="14" t="s">
        <v>82</v>
      </c>
      <c r="AW369" s="14" t="s">
        <v>34</v>
      </c>
      <c r="AX369" s="14" t="s">
        <v>72</v>
      </c>
      <c r="AY369" s="242" t="s">
        <v>152</v>
      </c>
    </row>
    <row r="370" s="15" customFormat="1">
      <c r="A370" s="15"/>
      <c r="B370" s="243"/>
      <c r="C370" s="244"/>
      <c r="D370" s="223" t="s">
        <v>159</v>
      </c>
      <c r="E370" s="245" t="s">
        <v>19</v>
      </c>
      <c r="F370" s="246" t="s">
        <v>168</v>
      </c>
      <c r="G370" s="244"/>
      <c r="H370" s="247">
        <v>381.709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3" t="s">
        <v>159</v>
      </c>
      <c r="AU370" s="253" t="s">
        <v>82</v>
      </c>
      <c r="AV370" s="15" t="s">
        <v>157</v>
      </c>
      <c r="AW370" s="15" t="s">
        <v>34</v>
      </c>
      <c r="AX370" s="15" t="s">
        <v>80</v>
      </c>
      <c r="AY370" s="253" t="s">
        <v>152</v>
      </c>
    </row>
    <row r="371" s="2" customFormat="1" ht="37.8" customHeight="1">
      <c r="A371" s="41"/>
      <c r="B371" s="42"/>
      <c r="C371" s="208" t="s">
        <v>641</v>
      </c>
      <c r="D371" s="208" t="s">
        <v>154</v>
      </c>
      <c r="E371" s="209" t="s">
        <v>684</v>
      </c>
      <c r="F371" s="210" t="s">
        <v>685</v>
      </c>
      <c r="G371" s="211" t="s">
        <v>281</v>
      </c>
      <c r="H371" s="212">
        <v>6489.0529999999999</v>
      </c>
      <c r="I371" s="213"/>
      <c r="J371" s="214">
        <f>ROUND(I371*H371,2)</f>
        <v>0</v>
      </c>
      <c r="K371" s="210" t="s">
        <v>19</v>
      </c>
      <c r="L371" s="47"/>
      <c r="M371" s="215" t="s">
        <v>19</v>
      </c>
      <c r="N371" s="216" t="s">
        <v>43</v>
      </c>
      <c r="O371" s="87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9" t="s">
        <v>157</v>
      </c>
      <c r="AT371" s="219" t="s">
        <v>154</v>
      </c>
      <c r="AU371" s="219" t="s">
        <v>82</v>
      </c>
      <c r="AY371" s="20" t="s">
        <v>152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80</v>
      </c>
      <c r="BK371" s="220">
        <f>ROUND(I371*H371,2)</f>
        <v>0</v>
      </c>
      <c r="BL371" s="20" t="s">
        <v>157</v>
      </c>
      <c r="BM371" s="219" t="s">
        <v>1008</v>
      </c>
    </row>
    <row r="372" s="14" customFormat="1">
      <c r="A372" s="14"/>
      <c r="B372" s="232"/>
      <c r="C372" s="233"/>
      <c r="D372" s="223" t="s">
        <v>159</v>
      </c>
      <c r="E372" s="234" t="s">
        <v>19</v>
      </c>
      <c r="F372" s="235" t="s">
        <v>1009</v>
      </c>
      <c r="G372" s="233"/>
      <c r="H372" s="236">
        <v>6489.0529999999999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2" t="s">
        <v>159</v>
      </c>
      <c r="AU372" s="242" t="s">
        <v>82</v>
      </c>
      <c r="AV372" s="14" t="s">
        <v>82</v>
      </c>
      <c r="AW372" s="14" t="s">
        <v>34</v>
      </c>
      <c r="AX372" s="14" t="s">
        <v>80</v>
      </c>
      <c r="AY372" s="242" t="s">
        <v>152</v>
      </c>
    </row>
    <row r="373" s="2" customFormat="1" ht="24.15" customHeight="1">
      <c r="A373" s="41"/>
      <c r="B373" s="42"/>
      <c r="C373" s="208" t="s">
        <v>645</v>
      </c>
      <c r="D373" s="208" t="s">
        <v>154</v>
      </c>
      <c r="E373" s="209" t="s">
        <v>689</v>
      </c>
      <c r="F373" s="210" t="s">
        <v>690</v>
      </c>
      <c r="G373" s="211" t="s">
        <v>281</v>
      </c>
      <c r="H373" s="212">
        <v>381.709</v>
      </c>
      <c r="I373" s="213"/>
      <c r="J373" s="214">
        <f>ROUND(I373*H373,2)</f>
        <v>0</v>
      </c>
      <c r="K373" s="210" t="s">
        <v>19</v>
      </c>
      <c r="L373" s="47"/>
      <c r="M373" s="215" t="s">
        <v>19</v>
      </c>
      <c r="N373" s="216" t="s">
        <v>43</v>
      </c>
      <c r="O373" s="87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9" t="s">
        <v>157</v>
      </c>
      <c r="AT373" s="219" t="s">
        <v>154</v>
      </c>
      <c r="AU373" s="219" t="s">
        <v>82</v>
      </c>
      <c r="AY373" s="20" t="s">
        <v>152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80</v>
      </c>
      <c r="BK373" s="220">
        <f>ROUND(I373*H373,2)</f>
        <v>0</v>
      </c>
      <c r="BL373" s="20" t="s">
        <v>157</v>
      </c>
      <c r="BM373" s="219" t="s">
        <v>1010</v>
      </c>
    </row>
    <row r="374" s="14" customFormat="1">
      <c r="A374" s="14"/>
      <c r="B374" s="232"/>
      <c r="C374" s="233"/>
      <c r="D374" s="223" t="s">
        <v>159</v>
      </c>
      <c r="E374" s="234" t="s">
        <v>19</v>
      </c>
      <c r="F374" s="235" t="s">
        <v>1011</v>
      </c>
      <c r="G374" s="233"/>
      <c r="H374" s="236">
        <v>381.709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2" t="s">
        <v>159</v>
      </c>
      <c r="AU374" s="242" t="s">
        <v>82</v>
      </c>
      <c r="AV374" s="14" t="s">
        <v>82</v>
      </c>
      <c r="AW374" s="14" t="s">
        <v>34</v>
      </c>
      <c r="AX374" s="14" t="s">
        <v>80</v>
      </c>
      <c r="AY374" s="242" t="s">
        <v>152</v>
      </c>
    </row>
    <row r="375" s="2" customFormat="1" ht="44.25" customHeight="1">
      <c r="A375" s="41"/>
      <c r="B375" s="42"/>
      <c r="C375" s="208" t="s">
        <v>649</v>
      </c>
      <c r="D375" s="208" t="s">
        <v>154</v>
      </c>
      <c r="E375" s="209" t="s">
        <v>1012</v>
      </c>
      <c r="F375" s="210" t="s">
        <v>1013</v>
      </c>
      <c r="G375" s="211" t="s">
        <v>281</v>
      </c>
      <c r="H375" s="212">
        <v>44.479999999999997</v>
      </c>
      <c r="I375" s="213"/>
      <c r="J375" s="214">
        <f>ROUND(I375*H375,2)</f>
        <v>0</v>
      </c>
      <c r="K375" s="210" t="s">
        <v>171</v>
      </c>
      <c r="L375" s="47"/>
      <c r="M375" s="215" t="s">
        <v>19</v>
      </c>
      <c r="N375" s="216" t="s">
        <v>43</v>
      </c>
      <c r="O375" s="87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9" t="s">
        <v>157</v>
      </c>
      <c r="AT375" s="219" t="s">
        <v>154</v>
      </c>
      <c r="AU375" s="219" t="s">
        <v>82</v>
      </c>
      <c r="AY375" s="20" t="s">
        <v>152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80</v>
      </c>
      <c r="BK375" s="220">
        <f>ROUND(I375*H375,2)</f>
        <v>0</v>
      </c>
      <c r="BL375" s="20" t="s">
        <v>157</v>
      </c>
      <c r="BM375" s="219" t="s">
        <v>1014</v>
      </c>
    </row>
    <row r="376" s="2" customFormat="1">
      <c r="A376" s="41"/>
      <c r="B376" s="42"/>
      <c r="C376" s="43"/>
      <c r="D376" s="254" t="s">
        <v>173</v>
      </c>
      <c r="E376" s="43"/>
      <c r="F376" s="255" t="s">
        <v>1015</v>
      </c>
      <c r="G376" s="43"/>
      <c r="H376" s="43"/>
      <c r="I376" s="256"/>
      <c r="J376" s="43"/>
      <c r="K376" s="43"/>
      <c r="L376" s="47"/>
      <c r="M376" s="257"/>
      <c r="N376" s="258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173</v>
      </c>
      <c r="AU376" s="20" t="s">
        <v>82</v>
      </c>
    </row>
    <row r="377" s="14" customFormat="1">
      <c r="A377" s="14"/>
      <c r="B377" s="232"/>
      <c r="C377" s="233"/>
      <c r="D377" s="223" t="s">
        <v>159</v>
      </c>
      <c r="E377" s="234" t="s">
        <v>19</v>
      </c>
      <c r="F377" s="235" t="s">
        <v>1005</v>
      </c>
      <c r="G377" s="233"/>
      <c r="H377" s="236">
        <v>44.479999999999997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2" t="s">
        <v>159</v>
      </c>
      <c r="AU377" s="242" t="s">
        <v>82</v>
      </c>
      <c r="AV377" s="14" t="s">
        <v>82</v>
      </c>
      <c r="AW377" s="14" t="s">
        <v>34</v>
      </c>
      <c r="AX377" s="14" t="s">
        <v>80</v>
      </c>
      <c r="AY377" s="242" t="s">
        <v>152</v>
      </c>
    </row>
    <row r="378" s="2" customFormat="1" ht="44.25" customHeight="1">
      <c r="A378" s="41"/>
      <c r="B378" s="42"/>
      <c r="C378" s="208" t="s">
        <v>653</v>
      </c>
      <c r="D378" s="208" t="s">
        <v>154</v>
      </c>
      <c r="E378" s="209" t="s">
        <v>694</v>
      </c>
      <c r="F378" s="210" t="s">
        <v>695</v>
      </c>
      <c r="G378" s="211" t="s">
        <v>281</v>
      </c>
      <c r="H378" s="212">
        <v>337.22899999999998</v>
      </c>
      <c r="I378" s="213"/>
      <c r="J378" s="214">
        <f>ROUND(I378*H378,2)</f>
        <v>0</v>
      </c>
      <c r="K378" s="210" t="s">
        <v>19</v>
      </c>
      <c r="L378" s="47"/>
      <c r="M378" s="215" t="s">
        <v>19</v>
      </c>
      <c r="N378" s="216" t="s">
        <v>43</v>
      </c>
      <c r="O378" s="87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9" t="s">
        <v>157</v>
      </c>
      <c r="AT378" s="219" t="s">
        <v>154</v>
      </c>
      <c r="AU378" s="219" t="s">
        <v>82</v>
      </c>
      <c r="AY378" s="20" t="s">
        <v>152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80</v>
      </c>
      <c r="BK378" s="220">
        <f>ROUND(I378*H378,2)</f>
        <v>0</v>
      </c>
      <c r="BL378" s="20" t="s">
        <v>157</v>
      </c>
      <c r="BM378" s="219" t="s">
        <v>1016</v>
      </c>
    </row>
    <row r="379" s="14" customFormat="1">
      <c r="A379" s="14"/>
      <c r="B379" s="232"/>
      <c r="C379" s="233"/>
      <c r="D379" s="223" t="s">
        <v>159</v>
      </c>
      <c r="E379" s="234" t="s">
        <v>19</v>
      </c>
      <c r="F379" s="235" t="s">
        <v>1017</v>
      </c>
      <c r="G379" s="233"/>
      <c r="H379" s="236">
        <v>337.22899999999998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2" t="s">
        <v>159</v>
      </c>
      <c r="AU379" s="242" t="s">
        <v>82</v>
      </c>
      <c r="AV379" s="14" t="s">
        <v>82</v>
      </c>
      <c r="AW379" s="14" t="s">
        <v>34</v>
      </c>
      <c r="AX379" s="14" t="s">
        <v>80</v>
      </c>
      <c r="AY379" s="242" t="s">
        <v>152</v>
      </c>
    </row>
    <row r="380" s="12" customFormat="1" ht="22.8" customHeight="1">
      <c r="A380" s="12"/>
      <c r="B380" s="192"/>
      <c r="C380" s="193"/>
      <c r="D380" s="194" t="s">
        <v>71</v>
      </c>
      <c r="E380" s="206" t="s">
        <v>697</v>
      </c>
      <c r="F380" s="206" t="s">
        <v>698</v>
      </c>
      <c r="G380" s="193"/>
      <c r="H380" s="193"/>
      <c r="I380" s="196"/>
      <c r="J380" s="207">
        <f>BK380</f>
        <v>0</v>
      </c>
      <c r="K380" s="193"/>
      <c r="L380" s="198"/>
      <c r="M380" s="199"/>
      <c r="N380" s="200"/>
      <c r="O380" s="200"/>
      <c r="P380" s="201">
        <f>SUM(P381:P383)</f>
        <v>0</v>
      </c>
      <c r="Q380" s="200"/>
      <c r="R380" s="201">
        <f>SUM(R381:R383)</f>
        <v>0</v>
      </c>
      <c r="S380" s="200"/>
      <c r="T380" s="202">
        <f>SUM(T381:T383)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3" t="s">
        <v>80</v>
      </c>
      <c r="AT380" s="204" t="s">
        <v>71</v>
      </c>
      <c r="AU380" s="204" t="s">
        <v>80</v>
      </c>
      <c r="AY380" s="203" t="s">
        <v>152</v>
      </c>
      <c r="BK380" s="205">
        <f>SUM(BK381:BK383)</f>
        <v>0</v>
      </c>
    </row>
    <row r="381" s="2" customFormat="1" ht="44.25" customHeight="1">
      <c r="A381" s="41"/>
      <c r="B381" s="42"/>
      <c r="C381" s="208" t="s">
        <v>658</v>
      </c>
      <c r="D381" s="208" t="s">
        <v>154</v>
      </c>
      <c r="E381" s="209" t="s">
        <v>700</v>
      </c>
      <c r="F381" s="210" t="s">
        <v>701</v>
      </c>
      <c r="G381" s="211" t="s">
        <v>281</v>
      </c>
      <c r="H381" s="212">
        <v>553.58799999999997</v>
      </c>
      <c r="I381" s="213"/>
      <c r="J381" s="214">
        <f>ROUND(I381*H381,2)</f>
        <v>0</v>
      </c>
      <c r="K381" s="210" t="s">
        <v>19</v>
      </c>
      <c r="L381" s="47"/>
      <c r="M381" s="215" t="s">
        <v>19</v>
      </c>
      <c r="N381" s="216" t="s">
        <v>43</v>
      </c>
      <c r="O381" s="87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9" t="s">
        <v>157</v>
      </c>
      <c r="AT381" s="219" t="s">
        <v>154</v>
      </c>
      <c r="AU381" s="219" t="s">
        <v>82</v>
      </c>
      <c r="AY381" s="20" t="s">
        <v>152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80</v>
      </c>
      <c r="BK381" s="220">
        <f>ROUND(I381*H381,2)</f>
        <v>0</v>
      </c>
      <c r="BL381" s="20" t="s">
        <v>157</v>
      </c>
      <c r="BM381" s="219" t="s">
        <v>1018</v>
      </c>
    </row>
    <row r="382" s="2" customFormat="1" ht="49.05" customHeight="1">
      <c r="A382" s="41"/>
      <c r="B382" s="42"/>
      <c r="C382" s="208" t="s">
        <v>662</v>
      </c>
      <c r="D382" s="208" t="s">
        <v>154</v>
      </c>
      <c r="E382" s="209" t="s">
        <v>704</v>
      </c>
      <c r="F382" s="210" t="s">
        <v>705</v>
      </c>
      <c r="G382" s="211" t="s">
        <v>281</v>
      </c>
      <c r="H382" s="212">
        <v>94.644000000000005</v>
      </c>
      <c r="I382" s="213"/>
      <c r="J382" s="214">
        <f>ROUND(I382*H382,2)</f>
        <v>0</v>
      </c>
      <c r="K382" s="210" t="s">
        <v>177</v>
      </c>
      <c r="L382" s="47"/>
      <c r="M382" s="215" t="s">
        <v>19</v>
      </c>
      <c r="N382" s="216" t="s">
        <v>43</v>
      </c>
      <c r="O382" s="87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9" t="s">
        <v>157</v>
      </c>
      <c r="AT382" s="219" t="s">
        <v>154</v>
      </c>
      <c r="AU382" s="219" t="s">
        <v>82</v>
      </c>
      <c r="AY382" s="20" t="s">
        <v>152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80</v>
      </c>
      <c r="BK382" s="220">
        <f>ROUND(I382*H382,2)</f>
        <v>0</v>
      </c>
      <c r="BL382" s="20" t="s">
        <v>157</v>
      </c>
      <c r="BM382" s="219" t="s">
        <v>1019</v>
      </c>
    </row>
    <row r="383" s="2" customFormat="1">
      <c r="A383" s="41"/>
      <c r="B383" s="42"/>
      <c r="C383" s="43"/>
      <c r="D383" s="254" t="s">
        <v>173</v>
      </c>
      <c r="E383" s="43"/>
      <c r="F383" s="255" t="s">
        <v>707</v>
      </c>
      <c r="G383" s="43"/>
      <c r="H383" s="43"/>
      <c r="I383" s="256"/>
      <c r="J383" s="43"/>
      <c r="K383" s="43"/>
      <c r="L383" s="47"/>
      <c r="M383" s="269"/>
      <c r="N383" s="270"/>
      <c r="O383" s="271"/>
      <c r="P383" s="271"/>
      <c r="Q383" s="271"/>
      <c r="R383" s="271"/>
      <c r="S383" s="271"/>
      <c r="T383" s="272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173</v>
      </c>
      <c r="AU383" s="20" t="s">
        <v>82</v>
      </c>
    </row>
    <row r="384" s="2" customFormat="1" ht="6.96" customHeight="1">
      <c r="A384" s="41"/>
      <c r="B384" s="62"/>
      <c r="C384" s="63"/>
      <c r="D384" s="63"/>
      <c r="E384" s="63"/>
      <c r="F384" s="63"/>
      <c r="G384" s="63"/>
      <c r="H384" s="63"/>
      <c r="I384" s="63"/>
      <c r="J384" s="63"/>
      <c r="K384" s="63"/>
      <c r="L384" s="47"/>
      <c r="M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</row>
  </sheetData>
  <sheetProtection sheet="1" autoFilter="0" formatColumns="0" formatRows="0" objects="1" scenarios="1" spinCount="100000" saltValue="fLdhUwobyEmorbTva8EtS3x0XZb3+wRbFDAGrDU/jcvUG0+ijFRiF8hzrfzLLnF1aPW3mV8ZUrwjInw0N4UTKg==" hashValue="lgSLpzLLQAISyjqXuXqgwr1vCiuB3HsNwvOKlz30+vIZeh1Hs6sJb1JZN91kW5NPz/ZezLxZQq6F0AUQ6lQ/dQ==" algorithmName="SHA-512" password="CC35"/>
  <autoFilter ref="C89:K3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3106451"/>
    <hyperlink ref="F108" r:id="rId2" display="https://podminky.urs.cz/item/CS_URS_2024_02/113107242"/>
    <hyperlink ref="F112" r:id="rId3" display="https://podminky.urs.cz/item/CS_URS_2024_01/113154232"/>
    <hyperlink ref="F118" r:id="rId4" display="https://podminky.urs.cz/item/CS_URS_2024_02/115001105"/>
    <hyperlink ref="F123" r:id="rId5" display="https://podminky.urs.cz/item/CS_URS_2024_02/119001401"/>
    <hyperlink ref="F134" r:id="rId6" display="https://podminky.urs.cz/item/CS_URS_2024_02/121151113"/>
    <hyperlink ref="F138" r:id="rId7" display="https://podminky.urs.cz/item/CS_URS_2024_02/132254206"/>
    <hyperlink ref="F156" r:id="rId8" display="https://podminky.urs.cz/item/CS_URS_2024_02/132354206"/>
    <hyperlink ref="F167" r:id="rId9" display="https://podminky.urs.cz/item/CS_URS_2024_02/151101102"/>
    <hyperlink ref="F177" r:id="rId10" display="https://podminky.urs.cz/item/CS_URS_2024_02/151101112"/>
    <hyperlink ref="F180" r:id="rId11" display="https://podminky.urs.cz/item/CS_URS_2024_02/162451106"/>
    <hyperlink ref="F183" r:id="rId12" display="https://podminky.urs.cz/item/CS_URS_2024_02/162451126"/>
    <hyperlink ref="F215" r:id="rId13" display="https://podminky.urs.cz/item/CS_URS_2024_02/181351103"/>
    <hyperlink ref="F219" r:id="rId14" display="https://podminky.urs.cz/item/CS_URS_2024_01/181411121"/>
    <hyperlink ref="F226" r:id="rId15" display="https://podminky.urs.cz/item/CS_URS_2024_01/212751103"/>
    <hyperlink ref="F230" r:id="rId16" display="https://podminky.urs.cz/item/CS_URS_2024_01/359901211"/>
    <hyperlink ref="F238" r:id="rId17" display="https://podminky.urs.cz/item/CS_URS_2024_01/452112112"/>
    <hyperlink ref="F249" r:id="rId18" display="https://podminky.urs.cz/item/CS_URS_2024_01/564851111"/>
    <hyperlink ref="F255" r:id="rId19" display="https://podminky.urs.cz/item/CS_URS_2024_02/564861112"/>
    <hyperlink ref="F258" r:id="rId20" display="https://podminky.urs.cz/item/CS_URS_2024_02/564871116"/>
    <hyperlink ref="F261" r:id="rId21" display="https://podminky.urs.cz/item/CS_URS_2024_02/565176103"/>
    <hyperlink ref="F264" r:id="rId22" display="https://podminky.urs.cz/item/CS_URS_2024_02/572341111"/>
    <hyperlink ref="F267" r:id="rId23" display="https://podminky.urs.cz/item/CS_URS_2024_01/573231106"/>
    <hyperlink ref="F270" r:id="rId24" display="https://podminky.urs.cz/item/CS_URS_2024_02/577134131"/>
    <hyperlink ref="F274" r:id="rId25" display="https://podminky.urs.cz/item/CS_URS_2024_02/577165112"/>
    <hyperlink ref="F277" r:id="rId26" display="https://podminky.urs.cz/item/CS_URS_2024_01/591111111"/>
    <hyperlink ref="F281" r:id="rId27" display="https://podminky.urs.cz/item/CS_URS_2024_02/810391811"/>
    <hyperlink ref="F283" r:id="rId28" display="https://podminky.urs.cz/item/CS_URS_2024_02/830391811"/>
    <hyperlink ref="F285" r:id="rId29" display="https://podminky.urs.cz/item/CS_URS_2024_01/871373123"/>
    <hyperlink ref="F289" r:id="rId30" display="https://podminky.urs.cz/item/CS_URS_2024_01/871393123"/>
    <hyperlink ref="F293" r:id="rId31" display="https://podminky.urs.cz/item/CS_URS_2024_01/871395811"/>
    <hyperlink ref="F295" r:id="rId32" display="https://podminky.urs.cz/item/CS_URS_2024_02/877370310"/>
    <hyperlink ref="F298" r:id="rId33" display="https://podminky.urs.cz/item/CS_URS_2024_02/877370320"/>
    <hyperlink ref="F301" r:id="rId34" display="https://podminky.urs.cz/item/CS_URS_2024_01/877390320"/>
    <hyperlink ref="F304" r:id="rId35" display="https://podminky.urs.cz/item/CS_URS_2024_02/877390330"/>
    <hyperlink ref="F307" r:id="rId36" display="https://podminky.urs.cz/item/CS_URS_2024_02/890331851"/>
    <hyperlink ref="F311" r:id="rId37" display="https://podminky.urs.cz/item/CS_URS_2024_02/890431851"/>
    <hyperlink ref="F315" r:id="rId38" display="https://podminky.urs.cz/item/CS_URS_2024_01/894410102"/>
    <hyperlink ref="F318" r:id="rId39" display="https://podminky.urs.cz/item/CS_URS_2024_01/894410211"/>
    <hyperlink ref="F321" r:id="rId40" display="https://podminky.urs.cz/item/CS_URS_2024_02/894410212"/>
    <hyperlink ref="F324" r:id="rId41" display="https://podminky.urs.cz/item/CS_URS_2024_01/894410213"/>
    <hyperlink ref="F327" r:id="rId42" display="https://podminky.urs.cz/item/CS_URS_2024_01/894410232"/>
    <hyperlink ref="F331" r:id="rId43" display="https://podminky.urs.cz/item/CS_URS_2024_02/894410302"/>
    <hyperlink ref="F334" r:id="rId44" display="https://podminky.urs.cz/item/CS_URS_2024_02/894411131"/>
    <hyperlink ref="F336" r:id="rId45" display="https://podminky.urs.cz/item/CS_URS_2024_02/894501131"/>
    <hyperlink ref="F339" r:id="rId46" display="https://podminky.urs.cz/item/CS_URS_2024_02/899102211"/>
    <hyperlink ref="F341" r:id="rId47" display="https://podminky.urs.cz/item/CS_URS_2024_02/899104112"/>
    <hyperlink ref="F347" r:id="rId48" display="https://podminky.urs.cz/item/CS_URS_2024_01/899910202"/>
    <hyperlink ref="F357" r:id="rId49" display="https://podminky.urs.cz/item/CS_URS_2024_02/979071011"/>
    <hyperlink ref="F376" r:id="rId50" display="https://podminky.urs.cz/item/CS_URS_2024_02/997221861"/>
    <hyperlink ref="F383" r:id="rId5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  <c r="AZ2" s="131" t="s">
        <v>708</v>
      </c>
      <c r="BA2" s="131" t="s">
        <v>167</v>
      </c>
      <c r="BB2" s="131" t="s">
        <v>96</v>
      </c>
      <c r="BC2" s="131" t="s">
        <v>1020</v>
      </c>
      <c r="BD2" s="131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  <c r="AZ3" s="131" t="s">
        <v>1021</v>
      </c>
      <c r="BA3" s="131" t="s">
        <v>1022</v>
      </c>
      <c r="BB3" s="131" t="s">
        <v>96</v>
      </c>
      <c r="BC3" s="131" t="s">
        <v>1023</v>
      </c>
      <c r="BD3" s="131" t="s">
        <v>82</v>
      </c>
    </row>
    <row r="4" s="1" customFormat="1" ht="24.96" customHeight="1">
      <c r="B4" s="23"/>
      <c r="D4" s="134" t="s">
        <v>101</v>
      </c>
      <c r="L4" s="23"/>
      <c r="M4" s="135" t="s">
        <v>10</v>
      </c>
      <c r="AT4" s="20" t="s">
        <v>4</v>
      </c>
      <c r="AZ4" s="131" t="s">
        <v>1024</v>
      </c>
      <c r="BA4" s="131" t="s">
        <v>1025</v>
      </c>
      <c r="BB4" s="131" t="s">
        <v>96</v>
      </c>
      <c r="BC4" s="131" t="s">
        <v>1026</v>
      </c>
      <c r="BD4" s="131" t="s">
        <v>82</v>
      </c>
    </row>
    <row r="5" s="1" customFormat="1" ht="6.96" customHeight="1">
      <c r="B5" s="23"/>
      <c r="L5" s="23"/>
      <c r="AZ5" s="131" t="s">
        <v>94</v>
      </c>
      <c r="BA5" s="131" t="s">
        <v>95</v>
      </c>
      <c r="BB5" s="131" t="s">
        <v>96</v>
      </c>
      <c r="BC5" s="131" t="s">
        <v>1027</v>
      </c>
      <c r="BD5" s="131" t="s">
        <v>97</v>
      </c>
    </row>
    <row r="6" s="1" customFormat="1" ht="12" customHeight="1">
      <c r="B6" s="23"/>
      <c r="D6" s="136" t="s">
        <v>16</v>
      </c>
      <c r="L6" s="23"/>
      <c r="AZ6" s="131" t="s">
        <v>98</v>
      </c>
      <c r="BA6" s="131" t="s">
        <v>99</v>
      </c>
      <c r="BB6" s="131" t="s">
        <v>96</v>
      </c>
      <c r="BC6" s="131" t="s">
        <v>1028</v>
      </c>
      <c r="BD6" s="131" t="s">
        <v>82</v>
      </c>
    </row>
    <row r="7" s="1" customFormat="1" ht="26.25" customHeight="1">
      <c r="B7" s="23"/>
      <c r="E7" s="137" t="str">
        <f>'Rekapitulace stavby'!K6</f>
        <v>Sušice-ul.Palackého-obnova vodovodu a kanalizace od křižovatky Nad lípou po ulici Na stráni</v>
      </c>
      <c r="F7" s="136"/>
      <c r="G7" s="136"/>
      <c r="H7" s="136"/>
      <c r="L7" s="23"/>
      <c r="AZ7" s="131" t="s">
        <v>102</v>
      </c>
      <c r="BA7" s="131" t="s">
        <v>102</v>
      </c>
      <c r="BB7" s="131" t="s">
        <v>96</v>
      </c>
      <c r="BC7" s="131" t="s">
        <v>1029</v>
      </c>
      <c r="BD7" s="131" t="s">
        <v>82</v>
      </c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104</v>
      </c>
      <c r="BA8" s="131" t="s">
        <v>105</v>
      </c>
      <c r="BB8" s="131" t="s">
        <v>106</v>
      </c>
      <c r="BC8" s="131" t="s">
        <v>1030</v>
      </c>
      <c r="BD8" s="131" t="s">
        <v>82</v>
      </c>
    </row>
    <row r="9" s="2" customFormat="1" ht="16.5" customHeight="1">
      <c r="A9" s="41"/>
      <c r="B9" s="47"/>
      <c r="C9" s="41"/>
      <c r="D9" s="41"/>
      <c r="E9" s="139" t="s">
        <v>1031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108</v>
      </c>
      <c r="BA9" s="131" t="s">
        <v>108</v>
      </c>
      <c r="BB9" s="131" t="s">
        <v>106</v>
      </c>
      <c r="BC9" s="131" t="s">
        <v>1032</v>
      </c>
      <c r="BD9" s="131" t="s">
        <v>82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110</v>
      </c>
      <c r="BA10" s="131" t="s">
        <v>111</v>
      </c>
      <c r="BB10" s="131" t="s">
        <v>106</v>
      </c>
      <c r="BC10" s="131" t="s">
        <v>1033</v>
      </c>
      <c r="BD10" s="131" t="s">
        <v>82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114</v>
      </c>
      <c r="BA11" s="131" t="s">
        <v>114</v>
      </c>
      <c r="BB11" s="131" t="s">
        <v>106</v>
      </c>
      <c r="BC11" s="131" t="s">
        <v>1034</v>
      </c>
      <c r="BD11" s="131" t="s">
        <v>82</v>
      </c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117</v>
      </c>
      <c r="BA12" s="131" t="s">
        <v>117</v>
      </c>
      <c r="BB12" s="131" t="s">
        <v>106</v>
      </c>
      <c r="BC12" s="131" t="s">
        <v>1035</v>
      </c>
      <c r="BD12" s="131" t="s">
        <v>82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tr">
        <f>IF('Rekapitulace stavby'!AN10="","",'Rekapitulace stavby'!AN10)</f>
        <v/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tr">
        <f>IF('Rekapitulace stavby'!E11="","",'Rekapitulace stavby'!E11)</f>
        <v xml:space="preserve"> </v>
      </c>
      <c r="F15" s="41"/>
      <c r="G15" s="41"/>
      <c r="H15" s="41"/>
      <c r="I15" s="136" t="s">
        <v>27</v>
      </c>
      <c r="J15" s="140" t="str">
        <f>IF('Rekapitulace stavby'!AN11="","",'Rekapitulace stavby'!AN11)</f>
        <v/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28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27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30</v>
      </c>
      <c r="E20" s="41"/>
      <c r="F20" s="41"/>
      <c r="G20" s="41"/>
      <c r="H20" s="41"/>
      <c r="I20" s="136" t="s">
        <v>26</v>
      </c>
      <c r="J20" s="140" t="s">
        <v>31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32</v>
      </c>
      <c r="F21" s="41"/>
      <c r="G21" s="41"/>
      <c r="H21" s="41"/>
      <c r="I21" s="136" t="s">
        <v>27</v>
      </c>
      <c r="J21" s="140" t="s">
        <v>33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35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27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ROUND(J90,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ROUND((SUM(BE90:BE373)),  2)</f>
        <v>0</v>
      </c>
      <c r="G33" s="41"/>
      <c r="H33" s="41"/>
      <c r="I33" s="152">
        <v>0.20999999999999999</v>
      </c>
      <c r="J33" s="151">
        <f>ROUND(((SUM(BE90:BE373))*I33),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ROUND((SUM(BF90:BF373)),  2)</f>
        <v>0</v>
      </c>
      <c r="G34" s="41"/>
      <c r="H34" s="41"/>
      <c r="I34" s="152">
        <v>0.12</v>
      </c>
      <c r="J34" s="151">
        <f>ROUND(((SUM(BF90:BF373))*I34),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ROUND((SUM(BG90:BG373)),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ROUND((SUM(BH90:BH373)),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ROUND((SUM(BI90:BI373)),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122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Sušice-ul.Palackého-obnova vodovodu a kanalizace od křižovatky Nad lípou po ulici Na stráni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vodovodní přípojky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13. 1. 2025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>VAK SERVIS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123</v>
      </c>
      <c r="D57" s="166"/>
      <c r="E57" s="166"/>
      <c r="F57" s="166"/>
      <c r="G57" s="166"/>
      <c r="H57" s="166"/>
      <c r="I57" s="166"/>
      <c r="J57" s="167" t="s">
        <v>124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125</v>
      </c>
    </row>
    <row r="60" s="9" customFormat="1" ht="24.96" customHeight="1">
      <c r="A60" s="9"/>
      <c r="B60" s="169"/>
      <c r="C60" s="170"/>
      <c r="D60" s="171" t="s">
        <v>126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127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128</v>
      </c>
      <c r="E62" s="178"/>
      <c r="F62" s="178"/>
      <c r="G62" s="178"/>
      <c r="H62" s="178"/>
      <c r="I62" s="178"/>
      <c r="J62" s="179">
        <f>J254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129</v>
      </c>
      <c r="E63" s="178"/>
      <c r="F63" s="178"/>
      <c r="G63" s="178"/>
      <c r="H63" s="178"/>
      <c r="I63" s="178"/>
      <c r="J63" s="179">
        <f>J258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130</v>
      </c>
      <c r="E64" s="178"/>
      <c r="F64" s="178"/>
      <c r="G64" s="178"/>
      <c r="H64" s="178"/>
      <c r="I64" s="178"/>
      <c r="J64" s="179">
        <f>J259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131</v>
      </c>
      <c r="E65" s="178"/>
      <c r="F65" s="178"/>
      <c r="G65" s="178"/>
      <c r="H65" s="178"/>
      <c r="I65" s="178"/>
      <c r="J65" s="179">
        <f>J263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132</v>
      </c>
      <c r="E66" s="178"/>
      <c r="F66" s="178"/>
      <c r="G66" s="178"/>
      <c r="H66" s="178"/>
      <c r="I66" s="178"/>
      <c r="J66" s="179">
        <f>J312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133</v>
      </c>
      <c r="E67" s="178"/>
      <c r="F67" s="178"/>
      <c r="G67" s="178"/>
      <c r="H67" s="178"/>
      <c r="I67" s="178"/>
      <c r="J67" s="179">
        <f>J341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134</v>
      </c>
      <c r="E68" s="178"/>
      <c r="F68" s="178"/>
      <c r="G68" s="178"/>
      <c r="H68" s="178"/>
      <c r="I68" s="178"/>
      <c r="J68" s="179">
        <f>J352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135</v>
      </c>
      <c r="E69" s="178"/>
      <c r="F69" s="178"/>
      <c r="G69" s="178"/>
      <c r="H69" s="178"/>
      <c r="I69" s="178"/>
      <c r="J69" s="179">
        <f>J355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136</v>
      </c>
      <c r="E70" s="178"/>
      <c r="F70" s="178"/>
      <c r="G70" s="178"/>
      <c r="H70" s="178"/>
      <c r="I70" s="178"/>
      <c r="J70" s="179">
        <f>J370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137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6.25" customHeight="1">
      <c r="A80" s="41"/>
      <c r="B80" s="42"/>
      <c r="C80" s="43"/>
      <c r="D80" s="43"/>
      <c r="E80" s="164" t="str">
        <f>E7</f>
        <v>Sušice-ul.Palackého-obnova vodovodu a kanalizace od křižovatky Nad lípou po ulici Na stráni</v>
      </c>
      <c r="F80" s="35"/>
      <c r="G80" s="35"/>
      <c r="H80" s="35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113</v>
      </c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03 - vodovodní přípojky</v>
      </c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13. 1. 2025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 xml:space="preserve"> </v>
      </c>
      <c r="G86" s="43"/>
      <c r="H86" s="43"/>
      <c r="I86" s="35" t="s">
        <v>30</v>
      </c>
      <c r="J86" s="39" t="str">
        <f>E21</f>
        <v>VAK SERVIS s.r.o.</v>
      </c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 xml:space="preserve"> 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1"/>
      <c r="B89" s="182"/>
      <c r="C89" s="183" t="s">
        <v>138</v>
      </c>
      <c r="D89" s="184" t="s">
        <v>57</v>
      </c>
      <c r="E89" s="184" t="s">
        <v>53</v>
      </c>
      <c r="F89" s="184" t="s">
        <v>54</v>
      </c>
      <c r="G89" s="184" t="s">
        <v>139</v>
      </c>
      <c r="H89" s="184" t="s">
        <v>140</v>
      </c>
      <c r="I89" s="184" t="s">
        <v>141</v>
      </c>
      <c r="J89" s="184" t="s">
        <v>124</v>
      </c>
      <c r="K89" s="185" t="s">
        <v>142</v>
      </c>
      <c r="L89" s="186"/>
      <c r="M89" s="95" t="s">
        <v>19</v>
      </c>
      <c r="N89" s="96" t="s">
        <v>42</v>
      </c>
      <c r="O89" s="96" t="s">
        <v>143</v>
      </c>
      <c r="P89" s="96" t="s">
        <v>144</v>
      </c>
      <c r="Q89" s="96" t="s">
        <v>145</v>
      </c>
      <c r="R89" s="96" t="s">
        <v>146</v>
      </c>
      <c r="S89" s="96" t="s">
        <v>147</v>
      </c>
      <c r="T89" s="97" t="s">
        <v>148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1"/>
      <c r="B90" s="42"/>
      <c r="C90" s="102" t="s">
        <v>149</v>
      </c>
      <c r="D90" s="43"/>
      <c r="E90" s="43"/>
      <c r="F90" s="43"/>
      <c r="G90" s="43"/>
      <c r="H90" s="43"/>
      <c r="I90" s="43"/>
      <c r="J90" s="187">
        <f>BK90</f>
        <v>0</v>
      </c>
      <c r="K90" s="43"/>
      <c r="L90" s="47"/>
      <c r="M90" s="98"/>
      <c r="N90" s="188"/>
      <c r="O90" s="99"/>
      <c r="P90" s="189">
        <f>P91</f>
        <v>0</v>
      </c>
      <c r="Q90" s="99"/>
      <c r="R90" s="189">
        <f>R91</f>
        <v>272.83961558999999</v>
      </c>
      <c r="S90" s="99"/>
      <c r="T90" s="190">
        <f>T91</f>
        <v>108.17157000000002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125</v>
      </c>
      <c r="BK90" s="191">
        <f>BK91</f>
        <v>0</v>
      </c>
    </row>
    <row r="91" s="12" customFormat="1" ht="25.92" customHeight="1">
      <c r="A91" s="12"/>
      <c r="B91" s="192"/>
      <c r="C91" s="193"/>
      <c r="D91" s="194" t="s">
        <v>71</v>
      </c>
      <c r="E91" s="195" t="s">
        <v>150</v>
      </c>
      <c r="F91" s="195" t="s">
        <v>151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P92+P254+P258+P259+P263+P312+P341+P355+P370</f>
        <v>0</v>
      </c>
      <c r="Q91" s="200"/>
      <c r="R91" s="201">
        <f>R92+R254+R258+R259+R263+R312+R341+R355+R370</f>
        <v>272.83961558999999</v>
      </c>
      <c r="S91" s="200"/>
      <c r="T91" s="202">
        <f>T92+T254+T258+T259+T263+T312+T341+T355+T370</f>
        <v>108.17157000000002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80</v>
      </c>
      <c r="AT91" s="204" t="s">
        <v>71</v>
      </c>
      <c r="AU91" s="204" t="s">
        <v>72</v>
      </c>
      <c r="AY91" s="203" t="s">
        <v>152</v>
      </c>
      <c r="BK91" s="205">
        <f>BK92+BK254+BK258+BK259+BK263+BK312+BK341+BK355+BK370</f>
        <v>0</v>
      </c>
    </row>
    <row r="92" s="12" customFormat="1" ht="22.8" customHeight="1">
      <c r="A92" s="12"/>
      <c r="B92" s="192"/>
      <c r="C92" s="193"/>
      <c r="D92" s="194" t="s">
        <v>71</v>
      </c>
      <c r="E92" s="206" t="s">
        <v>80</v>
      </c>
      <c r="F92" s="206" t="s">
        <v>153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SUM(P93:P253)</f>
        <v>0</v>
      </c>
      <c r="Q92" s="200"/>
      <c r="R92" s="201">
        <f>SUM(R93:R253)</f>
        <v>196.893405</v>
      </c>
      <c r="S92" s="200"/>
      <c r="T92" s="202">
        <f>SUM(T93:T253)</f>
        <v>102.01652000000001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80</v>
      </c>
      <c r="AT92" s="204" t="s">
        <v>71</v>
      </c>
      <c r="AU92" s="204" t="s">
        <v>80</v>
      </c>
      <c r="AY92" s="203" t="s">
        <v>152</v>
      </c>
      <c r="BK92" s="205">
        <f>SUM(BK93:BK253)</f>
        <v>0</v>
      </c>
    </row>
    <row r="93" s="2" customFormat="1" ht="78" customHeight="1">
      <c r="A93" s="41"/>
      <c r="B93" s="42"/>
      <c r="C93" s="208" t="s">
        <v>80</v>
      </c>
      <c r="D93" s="208" t="s">
        <v>154</v>
      </c>
      <c r="E93" s="209" t="s">
        <v>718</v>
      </c>
      <c r="F93" s="210" t="s">
        <v>719</v>
      </c>
      <c r="G93" s="211" t="s">
        <v>96</v>
      </c>
      <c r="H93" s="212">
        <v>2.4700000000000002</v>
      </c>
      <c r="I93" s="213"/>
      <c r="J93" s="214">
        <f>ROUND(I93*H93,2)</f>
        <v>0</v>
      </c>
      <c r="K93" s="210" t="s">
        <v>171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0.41699999999999998</v>
      </c>
      <c r="T93" s="218">
        <f>S93*H93</f>
        <v>1.02999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157</v>
      </c>
      <c r="AT93" s="219" t="s">
        <v>154</v>
      </c>
      <c r="AU93" s="219" t="s">
        <v>82</v>
      </c>
      <c r="AY93" s="20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157</v>
      </c>
      <c r="BM93" s="219" t="s">
        <v>1036</v>
      </c>
    </row>
    <row r="94" s="2" customFormat="1">
      <c r="A94" s="41"/>
      <c r="B94" s="42"/>
      <c r="C94" s="43"/>
      <c r="D94" s="254" t="s">
        <v>173</v>
      </c>
      <c r="E94" s="43"/>
      <c r="F94" s="255" t="s">
        <v>721</v>
      </c>
      <c r="G94" s="43"/>
      <c r="H94" s="43"/>
      <c r="I94" s="256"/>
      <c r="J94" s="43"/>
      <c r="K94" s="43"/>
      <c r="L94" s="47"/>
      <c r="M94" s="257"/>
      <c r="N94" s="258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173</v>
      </c>
      <c r="AU94" s="20" t="s">
        <v>82</v>
      </c>
    </row>
    <row r="95" s="14" customFormat="1">
      <c r="A95" s="14"/>
      <c r="B95" s="232"/>
      <c r="C95" s="233"/>
      <c r="D95" s="223" t="s">
        <v>159</v>
      </c>
      <c r="E95" s="234" t="s">
        <v>19</v>
      </c>
      <c r="F95" s="235" t="s">
        <v>1037</v>
      </c>
      <c r="G95" s="233"/>
      <c r="H95" s="236">
        <v>2.4700000000000002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2" t="s">
        <v>159</v>
      </c>
      <c r="AU95" s="242" t="s">
        <v>82</v>
      </c>
      <c r="AV95" s="14" t="s">
        <v>82</v>
      </c>
      <c r="AW95" s="14" t="s">
        <v>34</v>
      </c>
      <c r="AX95" s="14" t="s">
        <v>72</v>
      </c>
      <c r="AY95" s="242" t="s">
        <v>152</v>
      </c>
    </row>
    <row r="96" s="15" customFormat="1">
      <c r="A96" s="15"/>
      <c r="B96" s="243"/>
      <c r="C96" s="244"/>
      <c r="D96" s="223" t="s">
        <v>159</v>
      </c>
      <c r="E96" s="245" t="s">
        <v>708</v>
      </c>
      <c r="F96" s="246" t="s">
        <v>168</v>
      </c>
      <c r="G96" s="244"/>
      <c r="H96" s="247">
        <v>2.4700000000000002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3" t="s">
        <v>159</v>
      </c>
      <c r="AU96" s="253" t="s">
        <v>82</v>
      </c>
      <c r="AV96" s="15" t="s">
        <v>157</v>
      </c>
      <c r="AW96" s="15" t="s">
        <v>34</v>
      </c>
      <c r="AX96" s="15" t="s">
        <v>80</v>
      </c>
      <c r="AY96" s="253" t="s">
        <v>152</v>
      </c>
    </row>
    <row r="97" s="2" customFormat="1" ht="76.35" customHeight="1">
      <c r="A97" s="41"/>
      <c r="B97" s="42"/>
      <c r="C97" s="208" t="s">
        <v>82</v>
      </c>
      <c r="D97" s="208" t="s">
        <v>154</v>
      </c>
      <c r="E97" s="209" t="s">
        <v>1038</v>
      </c>
      <c r="F97" s="210" t="s">
        <v>1039</v>
      </c>
      <c r="G97" s="211" t="s">
        <v>96</v>
      </c>
      <c r="H97" s="212">
        <v>15.470000000000001</v>
      </c>
      <c r="I97" s="213"/>
      <c r="J97" s="214">
        <f>ROUND(I97*H97,2)</f>
        <v>0</v>
      </c>
      <c r="K97" s="210" t="s">
        <v>171</v>
      </c>
      <c r="L97" s="47"/>
      <c r="M97" s="215" t="s">
        <v>19</v>
      </c>
      <c r="N97" s="216" t="s">
        <v>43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0.29499999999999998</v>
      </c>
      <c r="T97" s="218">
        <f>S97*H97</f>
        <v>4.56365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157</v>
      </c>
      <c r="AT97" s="219" t="s">
        <v>154</v>
      </c>
      <c r="AU97" s="219" t="s">
        <v>82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80</v>
      </c>
      <c r="BK97" s="220">
        <f>ROUND(I97*H97,2)</f>
        <v>0</v>
      </c>
      <c r="BL97" s="20" t="s">
        <v>157</v>
      </c>
      <c r="BM97" s="219" t="s">
        <v>1040</v>
      </c>
    </row>
    <row r="98" s="2" customFormat="1">
      <c r="A98" s="41"/>
      <c r="B98" s="42"/>
      <c r="C98" s="43"/>
      <c r="D98" s="254" t="s">
        <v>173</v>
      </c>
      <c r="E98" s="43"/>
      <c r="F98" s="255" t="s">
        <v>1041</v>
      </c>
      <c r="G98" s="43"/>
      <c r="H98" s="43"/>
      <c r="I98" s="256"/>
      <c r="J98" s="43"/>
      <c r="K98" s="43"/>
      <c r="L98" s="47"/>
      <c r="M98" s="257"/>
      <c r="N98" s="258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173</v>
      </c>
      <c r="AU98" s="20" t="s">
        <v>82</v>
      </c>
    </row>
    <row r="99" s="13" customFormat="1">
      <c r="A99" s="13"/>
      <c r="B99" s="221"/>
      <c r="C99" s="222"/>
      <c r="D99" s="223" t="s">
        <v>159</v>
      </c>
      <c r="E99" s="224" t="s">
        <v>19</v>
      </c>
      <c r="F99" s="225" t="s">
        <v>223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159</v>
      </c>
      <c r="AU99" s="231" t="s">
        <v>82</v>
      </c>
      <c r="AV99" s="13" t="s">
        <v>80</v>
      </c>
      <c r="AW99" s="13" t="s">
        <v>34</v>
      </c>
      <c r="AX99" s="13" t="s">
        <v>72</v>
      </c>
      <c r="AY99" s="231" t="s">
        <v>152</v>
      </c>
    </row>
    <row r="100" s="14" customFormat="1">
      <c r="A100" s="14"/>
      <c r="B100" s="232"/>
      <c r="C100" s="233"/>
      <c r="D100" s="223" t="s">
        <v>159</v>
      </c>
      <c r="E100" s="234" t="s">
        <v>19</v>
      </c>
      <c r="F100" s="235" t="s">
        <v>1042</v>
      </c>
      <c r="G100" s="233"/>
      <c r="H100" s="236">
        <v>6.6299999999999999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159</v>
      </c>
      <c r="AU100" s="242" t="s">
        <v>82</v>
      </c>
      <c r="AV100" s="14" t="s">
        <v>82</v>
      </c>
      <c r="AW100" s="14" t="s">
        <v>34</v>
      </c>
      <c r="AX100" s="14" t="s">
        <v>72</v>
      </c>
      <c r="AY100" s="242" t="s">
        <v>152</v>
      </c>
    </row>
    <row r="101" s="16" customFormat="1">
      <c r="A101" s="16"/>
      <c r="B101" s="273"/>
      <c r="C101" s="274"/>
      <c r="D101" s="223" t="s">
        <v>159</v>
      </c>
      <c r="E101" s="275" t="s">
        <v>1021</v>
      </c>
      <c r="F101" s="276" t="s">
        <v>1043</v>
      </c>
      <c r="G101" s="274"/>
      <c r="H101" s="277">
        <v>6.6299999999999999</v>
      </c>
      <c r="I101" s="278"/>
      <c r="J101" s="274"/>
      <c r="K101" s="274"/>
      <c r="L101" s="279"/>
      <c r="M101" s="280"/>
      <c r="N101" s="281"/>
      <c r="O101" s="281"/>
      <c r="P101" s="281"/>
      <c r="Q101" s="281"/>
      <c r="R101" s="281"/>
      <c r="S101" s="281"/>
      <c r="T101" s="282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3" t="s">
        <v>159</v>
      </c>
      <c r="AU101" s="283" t="s">
        <v>82</v>
      </c>
      <c r="AV101" s="16" t="s">
        <v>97</v>
      </c>
      <c r="AW101" s="16" t="s">
        <v>34</v>
      </c>
      <c r="AX101" s="16" t="s">
        <v>72</v>
      </c>
      <c r="AY101" s="283" t="s">
        <v>152</v>
      </c>
    </row>
    <row r="102" s="13" customFormat="1">
      <c r="A102" s="13"/>
      <c r="B102" s="221"/>
      <c r="C102" s="222"/>
      <c r="D102" s="223" t="s">
        <v>159</v>
      </c>
      <c r="E102" s="224" t="s">
        <v>19</v>
      </c>
      <c r="F102" s="225" t="s">
        <v>1044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159</v>
      </c>
      <c r="AU102" s="231" t="s">
        <v>82</v>
      </c>
      <c r="AV102" s="13" t="s">
        <v>80</v>
      </c>
      <c r="AW102" s="13" t="s">
        <v>34</v>
      </c>
      <c r="AX102" s="13" t="s">
        <v>72</v>
      </c>
      <c r="AY102" s="231" t="s">
        <v>152</v>
      </c>
    </row>
    <row r="103" s="14" customFormat="1">
      <c r="A103" s="14"/>
      <c r="B103" s="232"/>
      <c r="C103" s="233"/>
      <c r="D103" s="223" t="s">
        <v>159</v>
      </c>
      <c r="E103" s="234" t="s">
        <v>19</v>
      </c>
      <c r="F103" s="235" t="s">
        <v>1045</v>
      </c>
      <c r="G103" s="233"/>
      <c r="H103" s="236">
        <v>8.8399999999999999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2" t="s">
        <v>159</v>
      </c>
      <c r="AU103" s="242" t="s">
        <v>82</v>
      </c>
      <c r="AV103" s="14" t="s">
        <v>82</v>
      </c>
      <c r="AW103" s="14" t="s">
        <v>34</v>
      </c>
      <c r="AX103" s="14" t="s">
        <v>72</v>
      </c>
      <c r="AY103" s="242" t="s">
        <v>152</v>
      </c>
    </row>
    <row r="104" s="16" customFormat="1">
      <c r="A104" s="16"/>
      <c r="B104" s="273"/>
      <c r="C104" s="274"/>
      <c r="D104" s="223" t="s">
        <v>159</v>
      </c>
      <c r="E104" s="275" t="s">
        <v>1024</v>
      </c>
      <c r="F104" s="276" t="s">
        <v>1043</v>
      </c>
      <c r="G104" s="274"/>
      <c r="H104" s="277">
        <v>8.8399999999999999</v>
      </c>
      <c r="I104" s="278"/>
      <c r="J104" s="274"/>
      <c r="K104" s="274"/>
      <c r="L104" s="279"/>
      <c r="M104" s="280"/>
      <c r="N104" s="281"/>
      <c r="O104" s="281"/>
      <c r="P104" s="281"/>
      <c r="Q104" s="281"/>
      <c r="R104" s="281"/>
      <c r="S104" s="281"/>
      <c r="T104" s="282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3" t="s">
        <v>159</v>
      </c>
      <c r="AU104" s="283" t="s">
        <v>82</v>
      </c>
      <c r="AV104" s="16" t="s">
        <v>97</v>
      </c>
      <c r="AW104" s="16" t="s">
        <v>34</v>
      </c>
      <c r="AX104" s="16" t="s">
        <v>72</v>
      </c>
      <c r="AY104" s="283" t="s">
        <v>152</v>
      </c>
    </row>
    <row r="105" s="15" customFormat="1">
      <c r="A105" s="15"/>
      <c r="B105" s="243"/>
      <c r="C105" s="244"/>
      <c r="D105" s="223" t="s">
        <v>159</v>
      </c>
      <c r="E105" s="245" t="s">
        <v>19</v>
      </c>
      <c r="F105" s="246" t="s">
        <v>168</v>
      </c>
      <c r="G105" s="244"/>
      <c r="H105" s="247">
        <v>15.470000000000001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3" t="s">
        <v>159</v>
      </c>
      <c r="AU105" s="253" t="s">
        <v>82</v>
      </c>
      <c r="AV105" s="15" t="s">
        <v>157</v>
      </c>
      <c r="AW105" s="15" t="s">
        <v>34</v>
      </c>
      <c r="AX105" s="15" t="s">
        <v>80</v>
      </c>
      <c r="AY105" s="253" t="s">
        <v>152</v>
      </c>
    </row>
    <row r="106" s="2" customFormat="1" ht="66.75" customHeight="1">
      <c r="A106" s="41"/>
      <c r="B106" s="42"/>
      <c r="C106" s="208" t="s">
        <v>97</v>
      </c>
      <c r="D106" s="208" t="s">
        <v>154</v>
      </c>
      <c r="E106" s="209" t="s">
        <v>1046</v>
      </c>
      <c r="F106" s="210" t="s">
        <v>1047</v>
      </c>
      <c r="G106" s="211" t="s">
        <v>96</v>
      </c>
      <c r="H106" s="212">
        <v>30.420000000000002</v>
      </c>
      <c r="I106" s="213"/>
      <c r="J106" s="214">
        <f>ROUND(I106*H106,2)</f>
        <v>0</v>
      </c>
      <c r="K106" s="210" t="s">
        <v>171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0.44</v>
      </c>
      <c r="T106" s="218">
        <f>S106*H106</f>
        <v>13.3848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157</v>
      </c>
      <c r="AT106" s="219" t="s">
        <v>154</v>
      </c>
      <c r="AU106" s="219" t="s">
        <v>82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157</v>
      </c>
      <c r="BM106" s="219" t="s">
        <v>1048</v>
      </c>
    </row>
    <row r="107" s="2" customFormat="1">
      <c r="A107" s="41"/>
      <c r="B107" s="42"/>
      <c r="C107" s="43"/>
      <c r="D107" s="254" t="s">
        <v>173</v>
      </c>
      <c r="E107" s="43"/>
      <c r="F107" s="255" t="s">
        <v>1049</v>
      </c>
      <c r="G107" s="43"/>
      <c r="H107" s="43"/>
      <c r="I107" s="256"/>
      <c r="J107" s="43"/>
      <c r="K107" s="43"/>
      <c r="L107" s="47"/>
      <c r="M107" s="257"/>
      <c r="N107" s="258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173</v>
      </c>
      <c r="AU107" s="20" t="s">
        <v>82</v>
      </c>
    </row>
    <row r="108" s="13" customFormat="1">
      <c r="A108" s="13"/>
      <c r="B108" s="221"/>
      <c r="C108" s="222"/>
      <c r="D108" s="223" t="s">
        <v>159</v>
      </c>
      <c r="E108" s="224" t="s">
        <v>19</v>
      </c>
      <c r="F108" s="225" t="s">
        <v>221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159</v>
      </c>
      <c r="AU108" s="231" t="s">
        <v>82</v>
      </c>
      <c r="AV108" s="13" t="s">
        <v>80</v>
      </c>
      <c r="AW108" s="13" t="s">
        <v>34</v>
      </c>
      <c r="AX108" s="13" t="s">
        <v>72</v>
      </c>
      <c r="AY108" s="231" t="s">
        <v>152</v>
      </c>
    </row>
    <row r="109" s="13" customFormat="1">
      <c r="A109" s="13"/>
      <c r="B109" s="221"/>
      <c r="C109" s="222"/>
      <c r="D109" s="223" t="s">
        <v>159</v>
      </c>
      <c r="E109" s="224" t="s">
        <v>19</v>
      </c>
      <c r="F109" s="225" t="s">
        <v>222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159</v>
      </c>
      <c r="AU109" s="231" t="s">
        <v>82</v>
      </c>
      <c r="AV109" s="13" t="s">
        <v>80</v>
      </c>
      <c r="AW109" s="13" t="s">
        <v>34</v>
      </c>
      <c r="AX109" s="13" t="s">
        <v>72</v>
      </c>
      <c r="AY109" s="231" t="s">
        <v>152</v>
      </c>
    </row>
    <row r="110" s="14" customFormat="1">
      <c r="A110" s="14"/>
      <c r="B110" s="232"/>
      <c r="C110" s="233"/>
      <c r="D110" s="223" t="s">
        <v>159</v>
      </c>
      <c r="E110" s="234" t="s">
        <v>19</v>
      </c>
      <c r="F110" s="235" t="s">
        <v>1050</v>
      </c>
      <c r="G110" s="233"/>
      <c r="H110" s="236">
        <v>25.829999999999998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2" t="s">
        <v>159</v>
      </c>
      <c r="AU110" s="242" t="s">
        <v>82</v>
      </c>
      <c r="AV110" s="14" t="s">
        <v>82</v>
      </c>
      <c r="AW110" s="14" t="s">
        <v>34</v>
      </c>
      <c r="AX110" s="14" t="s">
        <v>72</v>
      </c>
      <c r="AY110" s="242" t="s">
        <v>152</v>
      </c>
    </row>
    <row r="111" s="13" customFormat="1">
      <c r="A111" s="13"/>
      <c r="B111" s="221"/>
      <c r="C111" s="222"/>
      <c r="D111" s="223" t="s">
        <v>159</v>
      </c>
      <c r="E111" s="224" t="s">
        <v>19</v>
      </c>
      <c r="F111" s="225" t="s">
        <v>223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159</v>
      </c>
      <c r="AU111" s="231" t="s">
        <v>82</v>
      </c>
      <c r="AV111" s="13" t="s">
        <v>80</v>
      </c>
      <c r="AW111" s="13" t="s">
        <v>34</v>
      </c>
      <c r="AX111" s="13" t="s">
        <v>72</v>
      </c>
      <c r="AY111" s="231" t="s">
        <v>152</v>
      </c>
    </row>
    <row r="112" s="14" customFormat="1">
      <c r="A112" s="14"/>
      <c r="B112" s="232"/>
      <c r="C112" s="233"/>
      <c r="D112" s="223" t="s">
        <v>159</v>
      </c>
      <c r="E112" s="234" t="s">
        <v>19</v>
      </c>
      <c r="F112" s="235" t="s">
        <v>1051</v>
      </c>
      <c r="G112" s="233"/>
      <c r="H112" s="236">
        <v>4.5899999999999999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2" t="s">
        <v>159</v>
      </c>
      <c r="AU112" s="242" t="s">
        <v>82</v>
      </c>
      <c r="AV112" s="14" t="s">
        <v>82</v>
      </c>
      <c r="AW112" s="14" t="s">
        <v>34</v>
      </c>
      <c r="AX112" s="14" t="s">
        <v>72</v>
      </c>
      <c r="AY112" s="242" t="s">
        <v>152</v>
      </c>
    </row>
    <row r="113" s="15" customFormat="1">
      <c r="A113" s="15"/>
      <c r="B113" s="243"/>
      <c r="C113" s="244"/>
      <c r="D113" s="223" t="s">
        <v>159</v>
      </c>
      <c r="E113" s="245" t="s">
        <v>19</v>
      </c>
      <c r="F113" s="246" t="s">
        <v>168</v>
      </c>
      <c r="G113" s="244"/>
      <c r="H113" s="247">
        <v>30.420000000000002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3" t="s">
        <v>159</v>
      </c>
      <c r="AU113" s="253" t="s">
        <v>82</v>
      </c>
      <c r="AV113" s="15" t="s">
        <v>157</v>
      </c>
      <c r="AW113" s="15" t="s">
        <v>34</v>
      </c>
      <c r="AX113" s="15" t="s">
        <v>80</v>
      </c>
      <c r="AY113" s="253" t="s">
        <v>152</v>
      </c>
    </row>
    <row r="114" s="2" customFormat="1" ht="66.75" customHeight="1">
      <c r="A114" s="41"/>
      <c r="B114" s="42"/>
      <c r="C114" s="208" t="s">
        <v>157</v>
      </c>
      <c r="D114" s="208" t="s">
        <v>154</v>
      </c>
      <c r="E114" s="209" t="s">
        <v>155</v>
      </c>
      <c r="F114" s="210" t="s">
        <v>156</v>
      </c>
      <c r="G114" s="211" t="s">
        <v>96</v>
      </c>
      <c r="H114" s="212">
        <v>80.730000000000004</v>
      </c>
      <c r="I114" s="213"/>
      <c r="J114" s="214">
        <f>ROUND(I114*H114,2)</f>
        <v>0</v>
      </c>
      <c r="K114" s="210" t="s">
        <v>19</v>
      </c>
      <c r="L114" s="47"/>
      <c r="M114" s="215" t="s">
        <v>19</v>
      </c>
      <c r="N114" s="216" t="s">
        <v>43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0.57999999999999996</v>
      </c>
      <c r="T114" s="218">
        <f>S114*H114</f>
        <v>46.823399999999999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157</v>
      </c>
      <c r="AT114" s="219" t="s">
        <v>154</v>
      </c>
      <c r="AU114" s="219" t="s">
        <v>82</v>
      </c>
      <c r="AY114" s="20" t="s">
        <v>152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80</v>
      </c>
      <c r="BK114" s="220">
        <f>ROUND(I114*H114,2)</f>
        <v>0</v>
      </c>
      <c r="BL114" s="20" t="s">
        <v>157</v>
      </c>
      <c r="BM114" s="219" t="s">
        <v>1052</v>
      </c>
    </row>
    <row r="115" s="13" customFormat="1">
      <c r="A115" s="13"/>
      <c r="B115" s="221"/>
      <c r="C115" s="222"/>
      <c r="D115" s="223" t="s">
        <v>159</v>
      </c>
      <c r="E115" s="224" t="s">
        <v>19</v>
      </c>
      <c r="F115" s="225" t="s">
        <v>160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159</v>
      </c>
      <c r="AU115" s="231" t="s">
        <v>82</v>
      </c>
      <c r="AV115" s="13" t="s">
        <v>80</v>
      </c>
      <c r="AW115" s="13" t="s">
        <v>34</v>
      </c>
      <c r="AX115" s="13" t="s">
        <v>72</v>
      </c>
      <c r="AY115" s="231" t="s">
        <v>152</v>
      </c>
    </row>
    <row r="116" s="13" customFormat="1">
      <c r="A116" s="13"/>
      <c r="B116" s="221"/>
      <c r="C116" s="222"/>
      <c r="D116" s="223" t="s">
        <v>159</v>
      </c>
      <c r="E116" s="224" t="s">
        <v>19</v>
      </c>
      <c r="F116" s="225" t="s">
        <v>162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159</v>
      </c>
      <c r="AU116" s="231" t="s">
        <v>82</v>
      </c>
      <c r="AV116" s="13" t="s">
        <v>80</v>
      </c>
      <c r="AW116" s="13" t="s">
        <v>34</v>
      </c>
      <c r="AX116" s="13" t="s">
        <v>72</v>
      </c>
      <c r="AY116" s="231" t="s">
        <v>152</v>
      </c>
    </row>
    <row r="117" s="14" customFormat="1">
      <c r="A117" s="14"/>
      <c r="B117" s="232"/>
      <c r="C117" s="233"/>
      <c r="D117" s="223" t="s">
        <v>159</v>
      </c>
      <c r="E117" s="234" t="s">
        <v>19</v>
      </c>
      <c r="F117" s="235" t="s">
        <v>1053</v>
      </c>
      <c r="G117" s="233"/>
      <c r="H117" s="236">
        <v>70.200000000000003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2" t="s">
        <v>159</v>
      </c>
      <c r="AU117" s="242" t="s">
        <v>82</v>
      </c>
      <c r="AV117" s="14" t="s">
        <v>82</v>
      </c>
      <c r="AW117" s="14" t="s">
        <v>34</v>
      </c>
      <c r="AX117" s="14" t="s">
        <v>72</v>
      </c>
      <c r="AY117" s="242" t="s">
        <v>152</v>
      </c>
    </row>
    <row r="118" s="13" customFormat="1">
      <c r="A118" s="13"/>
      <c r="B118" s="221"/>
      <c r="C118" s="222"/>
      <c r="D118" s="223" t="s">
        <v>159</v>
      </c>
      <c r="E118" s="224" t="s">
        <v>19</v>
      </c>
      <c r="F118" s="225" t="s">
        <v>165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159</v>
      </c>
      <c r="AU118" s="231" t="s">
        <v>82</v>
      </c>
      <c r="AV118" s="13" t="s">
        <v>80</v>
      </c>
      <c r="AW118" s="13" t="s">
        <v>34</v>
      </c>
      <c r="AX118" s="13" t="s">
        <v>72</v>
      </c>
      <c r="AY118" s="231" t="s">
        <v>152</v>
      </c>
    </row>
    <row r="119" s="14" customFormat="1">
      <c r="A119" s="14"/>
      <c r="B119" s="232"/>
      <c r="C119" s="233"/>
      <c r="D119" s="223" t="s">
        <v>159</v>
      </c>
      <c r="E119" s="234" t="s">
        <v>19</v>
      </c>
      <c r="F119" s="235" t="s">
        <v>1054</v>
      </c>
      <c r="G119" s="233"/>
      <c r="H119" s="236">
        <v>2.7000000000000002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2" t="s">
        <v>159</v>
      </c>
      <c r="AU119" s="242" t="s">
        <v>82</v>
      </c>
      <c r="AV119" s="14" t="s">
        <v>82</v>
      </c>
      <c r="AW119" s="14" t="s">
        <v>34</v>
      </c>
      <c r="AX119" s="14" t="s">
        <v>72</v>
      </c>
      <c r="AY119" s="242" t="s">
        <v>152</v>
      </c>
    </row>
    <row r="120" s="13" customFormat="1">
      <c r="A120" s="13"/>
      <c r="B120" s="221"/>
      <c r="C120" s="222"/>
      <c r="D120" s="223" t="s">
        <v>159</v>
      </c>
      <c r="E120" s="224" t="s">
        <v>19</v>
      </c>
      <c r="F120" s="225" t="s">
        <v>166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159</v>
      </c>
      <c r="AU120" s="231" t="s">
        <v>82</v>
      </c>
      <c r="AV120" s="13" t="s">
        <v>80</v>
      </c>
      <c r="AW120" s="13" t="s">
        <v>34</v>
      </c>
      <c r="AX120" s="13" t="s">
        <v>72</v>
      </c>
      <c r="AY120" s="231" t="s">
        <v>152</v>
      </c>
    </row>
    <row r="121" s="14" customFormat="1">
      <c r="A121" s="14"/>
      <c r="B121" s="232"/>
      <c r="C121" s="233"/>
      <c r="D121" s="223" t="s">
        <v>159</v>
      </c>
      <c r="E121" s="234" t="s">
        <v>19</v>
      </c>
      <c r="F121" s="235" t="s">
        <v>1055</v>
      </c>
      <c r="G121" s="233"/>
      <c r="H121" s="236">
        <v>6.1200000000000001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2" t="s">
        <v>159</v>
      </c>
      <c r="AU121" s="242" t="s">
        <v>82</v>
      </c>
      <c r="AV121" s="14" t="s">
        <v>82</v>
      </c>
      <c r="AW121" s="14" t="s">
        <v>34</v>
      </c>
      <c r="AX121" s="14" t="s">
        <v>72</v>
      </c>
      <c r="AY121" s="242" t="s">
        <v>152</v>
      </c>
    </row>
    <row r="122" s="13" customFormat="1">
      <c r="A122" s="13"/>
      <c r="B122" s="221"/>
      <c r="C122" s="222"/>
      <c r="D122" s="223" t="s">
        <v>159</v>
      </c>
      <c r="E122" s="224" t="s">
        <v>19</v>
      </c>
      <c r="F122" s="225" t="s">
        <v>167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159</v>
      </c>
      <c r="AU122" s="231" t="s">
        <v>82</v>
      </c>
      <c r="AV122" s="13" t="s">
        <v>80</v>
      </c>
      <c r="AW122" s="13" t="s">
        <v>34</v>
      </c>
      <c r="AX122" s="13" t="s">
        <v>72</v>
      </c>
      <c r="AY122" s="231" t="s">
        <v>152</v>
      </c>
    </row>
    <row r="123" s="14" customFormat="1">
      <c r="A123" s="14"/>
      <c r="B123" s="232"/>
      <c r="C123" s="233"/>
      <c r="D123" s="223" t="s">
        <v>159</v>
      </c>
      <c r="E123" s="234" t="s">
        <v>19</v>
      </c>
      <c r="F123" s="235" t="s">
        <v>1056</v>
      </c>
      <c r="G123" s="233"/>
      <c r="H123" s="236">
        <v>1.71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2" t="s">
        <v>159</v>
      </c>
      <c r="AU123" s="242" t="s">
        <v>82</v>
      </c>
      <c r="AV123" s="14" t="s">
        <v>82</v>
      </c>
      <c r="AW123" s="14" t="s">
        <v>34</v>
      </c>
      <c r="AX123" s="14" t="s">
        <v>72</v>
      </c>
      <c r="AY123" s="242" t="s">
        <v>152</v>
      </c>
    </row>
    <row r="124" s="15" customFormat="1">
      <c r="A124" s="15"/>
      <c r="B124" s="243"/>
      <c r="C124" s="244"/>
      <c r="D124" s="223" t="s">
        <v>159</v>
      </c>
      <c r="E124" s="245" t="s">
        <v>19</v>
      </c>
      <c r="F124" s="246" t="s">
        <v>168</v>
      </c>
      <c r="G124" s="244"/>
      <c r="H124" s="247">
        <v>80.730000000000004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3" t="s">
        <v>159</v>
      </c>
      <c r="AU124" s="253" t="s">
        <v>82</v>
      </c>
      <c r="AV124" s="15" t="s">
        <v>157</v>
      </c>
      <c r="AW124" s="15" t="s">
        <v>34</v>
      </c>
      <c r="AX124" s="15" t="s">
        <v>80</v>
      </c>
      <c r="AY124" s="253" t="s">
        <v>152</v>
      </c>
    </row>
    <row r="125" s="2" customFormat="1" ht="55.5" customHeight="1">
      <c r="A125" s="41"/>
      <c r="B125" s="42"/>
      <c r="C125" s="208" t="s">
        <v>185</v>
      </c>
      <c r="D125" s="208" t="s">
        <v>154</v>
      </c>
      <c r="E125" s="209" t="s">
        <v>169</v>
      </c>
      <c r="F125" s="210" t="s">
        <v>170</v>
      </c>
      <c r="G125" s="211" t="s">
        <v>96</v>
      </c>
      <c r="H125" s="212">
        <v>70.200000000000003</v>
      </c>
      <c r="I125" s="213"/>
      <c r="J125" s="214">
        <f>ROUND(I125*H125,2)</f>
        <v>0</v>
      </c>
      <c r="K125" s="210" t="s">
        <v>171</v>
      </c>
      <c r="L125" s="47"/>
      <c r="M125" s="215" t="s">
        <v>19</v>
      </c>
      <c r="N125" s="216" t="s">
        <v>43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0.22</v>
      </c>
      <c r="T125" s="218">
        <f>S125*H125</f>
        <v>15.444000000000001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157</v>
      </c>
      <c r="AT125" s="219" t="s">
        <v>154</v>
      </c>
      <c r="AU125" s="219" t="s">
        <v>82</v>
      </c>
      <c r="AY125" s="20" t="s">
        <v>152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80</v>
      </c>
      <c r="BK125" s="220">
        <f>ROUND(I125*H125,2)</f>
        <v>0</v>
      </c>
      <c r="BL125" s="20" t="s">
        <v>157</v>
      </c>
      <c r="BM125" s="219" t="s">
        <v>1057</v>
      </c>
    </row>
    <row r="126" s="2" customFormat="1">
      <c r="A126" s="41"/>
      <c r="B126" s="42"/>
      <c r="C126" s="43"/>
      <c r="D126" s="254" t="s">
        <v>173</v>
      </c>
      <c r="E126" s="43"/>
      <c r="F126" s="255" t="s">
        <v>174</v>
      </c>
      <c r="G126" s="43"/>
      <c r="H126" s="43"/>
      <c r="I126" s="256"/>
      <c r="J126" s="43"/>
      <c r="K126" s="43"/>
      <c r="L126" s="47"/>
      <c r="M126" s="257"/>
      <c r="N126" s="258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173</v>
      </c>
      <c r="AU126" s="20" t="s">
        <v>82</v>
      </c>
    </row>
    <row r="127" s="14" customFormat="1">
      <c r="A127" s="14"/>
      <c r="B127" s="232"/>
      <c r="C127" s="233"/>
      <c r="D127" s="223" t="s">
        <v>159</v>
      </c>
      <c r="E127" s="234" t="s">
        <v>19</v>
      </c>
      <c r="F127" s="235" t="s">
        <v>98</v>
      </c>
      <c r="G127" s="233"/>
      <c r="H127" s="236">
        <v>70.200000000000003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2" t="s">
        <v>159</v>
      </c>
      <c r="AU127" s="242" t="s">
        <v>82</v>
      </c>
      <c r="AV127" s="14" t="s">
        <v>82</v>
      </c>
      <c r="AW127" s="14" t="s">
        <v>34</v>
      </c>
      <c r="AX127" s="14" t="s">
        <v>72</v>
      </c>
      <c r="AY127" s="242" t="s">
        <v>152</v>
      </c>
    </row>
    <row r="128" s="15" customFormat="1">
      <c r="A128" s="15"/>
      <c r="B128" s="243"/>
      <c r="C128" s="244"/>
      <c r="D128" s="223" t="s">
        <v>159</v>
      </c>
      <c r="E128" s="245" t="s">
        <v>19</v>
      </c>
      <c r="F128" s="246" t="s">
        <v>168</v>
      </c>
      <c r="G128" s="244"/>
      <c r="H128" s="247">
        <v>70.200000000000003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3" t="s">
        <v>159</v>
      </c>
      <c r="AU128" s="253" t="s">
        <v>82</v>
      </c>
      <c r="AV128" s="15" t="s">
        <v>157</v>
      </c>
      <c r="AW128" s="15" t="s">
        <v>34</v>
      </c>
      <c r="AX128" s="15" t="s">
        <v>80</v>
      </c>
      <c r="AY128" s="253" t="s">
        <v>152</v>
      </c>
    </row>
    <row r="129" s="2" customFormat="1" ht="55.5" customHeight="1">
      <c r="A129" s="41"/>
      <c r="B129" s="42"/>
      <c r="C129" s="208" t="s">
        <v>190</v>
      </c>
      <c r="D129" s="208" t="s">
        <v>154</v>
      </c>
      <c r="E129" s="209" t="s">
        <v>1058</v>
      </c>
      <c r="F129" s="210" t="s">
        <v>1059</v>
      </c>
      <c r="G129" s="211" t="s">
        <v>96</v>
      </c>
      <c r="H129" s="212">
        <v>25.829999999999998</v>
      </c>
      <c r="I129" s="213"/>
      <c r="J129" s="214">
        <f>ROUND(I129*H129,2)</f>
        <v>0</v>
      </c>
      <c r="K129" s="210" t="s">
        <v>171</v>
      </c>
      <c r="L129" s="47"/>
      <c r="M129" s="215" t="s">
        <v>19</v>
      </c>
      <c r="N129" s="216" t="s">
        <v>43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0.316</v>
      </c>
      <c r="T129" s="218">
        <f>S129*H129</f>
        <v>8.1622799999999991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157</v>
      </c>
      <c r="AT129" s="219" t="s">
        <v>154</v>
      </c>
      <c r="AU129" s="219" t="s">
        <v>82</v>
      </c>
      <c r="AY129" s="20" t="s">
        <v>152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80</v>
      </c>
      <c r="BK129" s="220">
        <f>ROUND(I129*H129,2)</f>
        <v>0</v>
      </c>
      <c r="BL129" s="20" t="s">
        <v>157</v>
      </c>
      <c r="BM129" s="219" t="s">
        <v>1060</v>
      </c>
    </row>
    <row r="130" s="2" customFormat="1">
      <c r="A130" s="41"/>
      <c r="B130" s="42"/>
      <c r="C130" s="43"/>
      <c r="D130" s="254" t="s">
        <v>173</v>
      </c>
      <c r="E130" s="43"/>
      <c r="F130" s="255" t="s">
        <v>1061</v>
      </c>
      <c r="G130" s="43"/>
      <c r="H130" s="43"/>
      <c r="I130" s="256"/>
      <c r="J130" s="43"/>
      <c r="K130" s="43"/>
      <c r="L130" s="47"/>
      <c r="M130" s="257"/>
      <c r="N130" s="258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173</v>
      </c>
      <c r="AU130" s="20" t="s">
        <v>82</v>
      </c>
    </row>
    <row r="131" s="14" customFormat="1">
      <c r="A131" s="14"/>
      <c r="B131" s="232"/>
      <c r="C131" s="233"/>
      <c r="D131" s="223" t="s">
        <v>159</v>
      </c>
      <c r="E131" s="234" t="s">
        <v>19</v>
      </c>
      <c r="F131" s="235" t="s">
        <v>94</v>
      </c>
      <c r="G131" s="233"/>
      <c r="H131" s="236">
        <v>25.829999999999998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2" t="s">
        <v>159</v>
      </c>
      <c r="AU131" s="242" t="s">
        <v>82</v>
      </c>
      <c r="AV131" s="14" t="s">
        <v>82</v>
      </c>
      <c r="AW131" s="14" t="s">
        <v>34</v>
      </c>
      <c r="AX131" s="14" t="s">
        <v>80</v>
      </c>
      <c r="AY131" s="242" t="s">
        <v>152</v>
      </c>
    </row>
    <row r="132" s="2" customFormat="1" ht="55.5" customHeight="1">
      <c r="A132" s="41"/>
      <c r="B132" s="42"/>
      <c r="C132" s="208" t="s">
        <v>197</v>
      </c>
      <c r="D132" s="208" t="s">
        <v>154</v>
      </c>
      <c r="E132" s="209" t="s">
        <v>175</v>
      </c>
      <c r="F132" s="210" t="s">
        <v>176</v>
      </c>
      <c r="G132" s="211" t="s">
        <v>96</v>
      </c>
      <c r="H132" s="212">
        <v>70.200000000000003</v>
      </c>
      <c r="I132" s="213"/>
      <c r="J132" s="214">
        <f>ROUND(I132*H132,2)</f>
        <v>0</v>
      </c>
      <c r="K132" s="210" t="s">
        <v>177</v>
      </c>
      <c r="L132" s="47"/>
      <c r="M132" s="215" t="s">
        <v>19</v>
      </c>
      <c r="N132" s="216" t="s">
        <v>43</v>
      </c>
      <c r="O132" s="87"/>
      <c r="P132" s="217">
        <f>O132*H132</f>
        <v>0</v>
      </c>
      <c r="Q132" s="217">
        <v>6.0000000000000002E-05</v>
      </c>
      <c r="R132" s="217">
        <f>Q132*H132</f>
        <v>0.0042120000000000005</v>
      </c>
      <c r="S132" s="217">
        <v>0.091999999999999998</v>
      </c>
      <c r="T132" s="218">
        <f>S132*H132</f>
        <v>6.4584000000000001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157</v>
      </c>
      <c r="AT132" s="219" t="s">
        <v>154</v>
      </c>
      <c r="AU132" s="219" t="s">
        <v>82</v>
      </c>
      <c r="AY132" s="20" t="s">
        <v>152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80</v>
      </c>
      <c r="BK132" s="220">
        <f>ROUND(I132*H132,2)</f>
        <v>0</v>
      </c>
      <c r="BL132" s="20" t="s">
        <v>157</v>
      </c>
      <c r="BM132" s="219" t="s">
        <v>1062</v>
      </c>
    </row>
    <row r="133" s="2" customFormat="1">
      <c r="A133" s="41"/>
      <c r="B133" s="42"/>
      <c r="C133" s="43"/>
      <c r="D133" s="254" t="s">
        <v>173</v>
      </c>
      <c r="E133" s="43"/>
      <c r="F133" s="255" t="s">
        <v>179</v>
      </c>
      <c r="G133" s="43"/>
      <c r="H133" s="43"/>
      <c r="I133" s="256"/>
      <c r="J133" s="43"/>
      <c r="K133" s="43"/>
      <c r="L133" s="47"/>
      <c r="M133" s="257"/>
      <c r="N133" s="258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173</v>
      </c>
      <c r="AU133" s="20" t="s">
        <v>82</v>
      </c>
    </row>
    <row r="134" s="13" customFormat="1">
      <c r="A134" s="13"/>
      <c r="B134" s="221"/>
      <c r="C134" s="222"/>
      <c r="D134" s="223" t="s">
        <v>159</v>
      </c>
      <c r="E134" s="224" t="s">
        <v>19</v>
      </c>
      <c r="F134" s="225" t="s">
        <v>162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159</v>
      </c>
      <c r="AU134" s="231" t="s">
        <v>82</v>
      </c>
      <c r="AV134" s="13" t="s">
        <v>80</v>
      </c>
      <c r="AW134" s="13" t="s">
        <v>34</v>
      </c>
      <c r="AX134" s="13" t="s">
        <v>72</v>
      </c>
      <c r="AY134" s="231" t="s">
        <v>152</v>
      </c>
    </row>
    <row r="135" s="14" customFormat="1">
      <c r="A135" s="14"/>
      <c r="B135" s="232"/>
      <c r="C135" s="233"/>
      <c r="D135" s="223" t="s">
        <v>159</v>
      </c>
      <c r="E135" s="234" t="s">
        <v>19</v>
      </c>
      <c r="F135" s="235" t="s">
        <v>1053</v>
      </c>
      <c r="G135" s="233"/>
      <c r="H135" s="236">
        <v>70.200000000000003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159</v>
      </c>
      <c r="AU135" s="242" t="s">
        <v>82</v>
      </c>
      <c r="AV135" s="14" t="s">
        <v>82</v>
      </c>
      <c r="AW135" s="14" t="s">
        <v>34</v>
      </c>
      <c r="AX135" s="14" t="s">
        <v>72</v>
      </c>
      <c r="AY135" s="242" t="s">
        <v>152</v>
      </c>
    </row>
    <row r="136" s="15" customFormat="1">
      <c r="A136" s="15"/>
      <c r="B136" s="243"/>
      <c r="C136" s="244"/>
      <c r="D136" s="223" t="s">
        <v>159</v>
      </c>
      <c r="E136" s="245" t="s">
        <v>98</v>
      </c>
      <c r="F136" s="246" t="s">
        <v>168</v>
      </c>
      <c r="G136" s="244"/>
      <c r="H136" s="247">
        <v>70.200000000000003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159</v>
      </c>
      <c r="AU136" s="253" t="s">
        <v>82</v>
      </c>
      <c r="AV136" s="15" t="s">
        <v>157</v>
      </c>
      <c r="AW136" s="15" t="s">
        <v>34</v>
      </c>
      <c r="AX136" s="15" t="s">
        <v>80</v>
      </c>
      <c r="AY136" s="253" t="s">
        <v>152</v>
      </c>
    </row>
    <row r="137" s="2" customFormat="1" ht="49.05" customHeight="1">
      <c r="A137" s="41"/>
      <c r="B137" s="42"/>
      <c r="C137" s="208" t="s">
        <v>203</v>
      </c>
      <c r="D137" s="208" t="s">
        <v>154</v>
      </c>
      <c r="E137" s="209" t="s">
        <v>1063</v>
      </c>
      <c r="F137" s="210" t="s">
        <v>1064</v>
      </c>
      <c r="G137" s="211" t="s">
        <v>193</v>
      </c>
      <c r="H137" s="212">
        <v>30</v>
      </c>
      <c r="I137" s="213"/>
      <c r="J137" s="214">
        <f>ROUND(I137*H137,2)</f>
        <v>0</v>
      </c>
      <c r="K137" s="210" t="s">
        <v>171</v>
      </c>
      <c r="L137" s="47"/>
      <c r="M137" s="215" t="s">
        <v>19</v>
      </c>
      <c r="N137" s="216" t="s">
        <v>43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0.20499999999999999</v>
      </c>
      <c r="T137" s="218">
        <f>S137*H137</f>
        <v>6.1499999999999995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157</v>
      </c>
      <c r="AT137" s="219" t="s">
        <v>154</v>
      </c>
      <c r="AU137" s="219" t="s">
        <v>82</v>
      </c>
      <c r="AY137" s="20" t="s">
        <v>152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80</v>
      </c>
      <c r="BK137" s="220">
        <f>ROUND(I137*H137,2)</f>
        <v>0</v>
      </c>
      <c r="BL137" s="20" t="s">
        <v>157</v>
      </c>
      <c r="BM137" s="219" t="s">
        <v>1065</v>
      </c>
    </row>
    <row r="138" s="2" customFormat="1">
      <c r="A138" s="41"/>
      <c r="B138" s="42"/>
      <c r="C138" s="43"/>
      <c r="D138" s="254" t="s">
        <v>173</v>
      </c>
      <c r="E138" s="43"/>
      <c r="F138" s="255" t="s">
        <v>1066</v>
      </c>
      <c r="G138" s="43"/>
      <c r="H138" s="43"/>
      <c r="I138" s="256"/>
      <c r="J138" s="43"/>
      <c r="K138" s="43"/>
      <c r="L138" s="47"/>
      <c r="M138" s="257"/>
      <c r="N138" s="258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173</v>
      </c>
      <c r="AU138" s="20" t="s">
        <v>82</v>
      </c>
    </row>
    <row r="139" s="14" customFormat="1">
      <c r="A139" s="14"/>
      <c r="B139" s="232"/>
      <c r="C139" s="233"/>
      <c r="D139" s="223" t="s">
        <v>159</v>
      </c>
      <c r="E139" s="234" t="s">
        <v>19</v>
      </c>
      <c r="F139" s="235" t="s">
        <v>345</v>
      </c>
      <c r="G139" s="233"/>
      <c r="H139" s="236">
        <v>30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159</v>
      </c>
      <c r="AU139" s="242" t="s">
        <v>82</v>
      </c>
      <c r="AV139" s="14" t="s">
        <v>82</v>
      </c>
      <c r="AW139" s="14" t="s">
        <v>34</v>
      </c>
      <c r="AX139" s="14" t="s">
        <v>80</v>
      </c>
      <c r="AY139" s="242" t="s">
        <v>152</v>
      </c>
    </row>
    <row r="140" s="2" customFormat="1" ht="24.15" customHeight="1">
      <c r="A140" s="41"/>
      <c r="B140" s="42"/>
      <c r="C140" s="208" t="s">
        <v>209</v>
      </c>
      <c r="D140" s="208" t="s">
        <v>154</v>
      </c>
      <c r="E140" s="209" t="s">
        <v>180</v>
      </c>
      <c r="F140" s="210" t="s">
        <v>181</v>
      </c>
      <c r="G140" s="211" t="s">
        <v>182</v>
      </c>
      <c r="H140" s="212">
        <v>40</v>
      </c>
      <c r="I140" s="213"/>
      <c r="J140" s="214">
        <f>ROUND(I140*H140,2)</f>
        <v>0</v>
      </c>
      <c r="K140" s="210" t="s">
        <v>19</v>
      </c>
      <c r="L140" s="47"/>
      <c r="M140" s="215" t="s">
        <v>19</v>
      </c>
      <c r="N140" s="216" t="s">
        <v>43</v>
      </c>
      <c r="O140" s="87"/>
      <c r="P140" s="217">
        <f>O140*H140</f>
        <v>0</v>
      </c>
      <c r="Q140" s="217">
        <v>3.0000000000000001E-05</v>
      </c>
      <c r="R140" s="217">
        <f>Q140*H140</f>
        <v>0.0012000000000000001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157</v>
      </c>
      <c r="AT140" s="219" t="s">
        <v>154</v>
      </c>
      <c r="AU140" s="219" t="s">
        <v>82</v>
      </c>
      <c r="AY140" s="20" t="s">
        <v>152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80</v>
      </c>
      <c r="BK140" s="220">
        <f>ROUND(I140*H140,2)</f>
        <v>0</v>
      </c>
      <c r="BL140" s="20" t="s">
        <v>157</v>
      </c>
      <c r="BM140" s="219" t="s">
        <v>1067</v>
      </c>
    </row>
    <row r="141" s="14" customFormat="1">
      <c r="A141" s="14"/>
      <c r="B141" s="232"/>
      <c r="C141" s="233"/>
      <c r="D141" s="223" t="s">
        <v>159</v>
      </c>
      <c r="E141" s="234" t="s">
        <v>19</v>
      </c>
      <c r="F141" s="235" t="s">
        <v>1068</v>
      </c>
      <c r="G141" s="233"/>
      <c r="H141" s="236">
        <v>40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159</v>
      </c>
      <c r="AU141" s="242" t="s">
        <v>82</v>
      </c>
      <c r="AV141" s="14" t="s">
        <v>82</v>
      </c>
      <c r="AW141" s="14" t="s">
        <v>34</v>
      </c>
      <c r="AX141" s="14" t="s">
        <v>80</v>
      </c>
      <c r="AY141" s="242" t="s">
        <v>152</v>
      </c>
    </row>
    <row r="142" s="2" customFormat="1" ht="37.8" customHeight="1">
      <c r="A142" s="41"/>
      <c r="B142" s="42"/>
      <c r="C142" s="208" t="s">
        <v>216</v>
      </c>
      <c r="D142" s="208" t="s">
        <v>154</v>
      </c>
      <c r="E142" s="209" t="s">
        <v>186</v>
      </c>
      <c r="F142" s="210" t="s">
        <v>187</v>
      </c>
      <c r="G142" s="211" t="s">
        <v>188</v>
      </c>
      <c r="H142" s="212">
        <v>10</v>
      </c>
      <c r="I142" s="213"/>
      <c r="J142" s="214">
        <f>ROUND(I142*H142,2)</f>
        <v>0</v>
      </c>
      <c r="K142" s="210" t="s">
        <v>19</v>
      </c>
      <c r="L142" s="47"/>
      <c r="M142" s="215" t="s">
        <v>19</v>
      </c>
      <c r="N142" s="216" t="s">
        <v>43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157</v>
      </c>
      <c r="AT142" s="219" t="s">
        <v>154</v>
      </c>
      <c r="AU142" s="219" t="s">
        <v>82</v>
      </c>
      <c r="AY142" s="20" t="s">
        <v>152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80</v>
      </c>
      <c r="BK142" s="220">
        <f>ROUND(I142*H142,2)</f>
        <v>0</v>
      </c>
      <c r="BL142" s="20" t="s">
        <v>157</v>
      </c>
      <c r="BM142" s="219" t="s">
        <v>1069</v>
      </c>
    </row>
    <row r="143" s="2" customFormat="1" ht="90" customHeight="1">
      <c r="A143" s="41"/>
      <c r="B143" s="42"/>
      <c r="C143" s="208" t="s">
        <v>232</v>
      </c>
      <c r="D143" s="208" t="s">
        <v>154</v>
      </c>
      <c r="E143" s="209" t="s">
        <v>191</v>
      </c>
      <c r="F143" s="210" t="s">
        <v>192</v>
      </c>
      <c r="G143" s="211" t="s">
        <v>193</v>
      </c>
      <c r="H143" s="212">
        <v>7.29</v>
      </c>
      <c r="I143" s="213"/>
      <c r="J143" s="214">
        <f>ROUND(I143*H143,2)</f>
        <v>0</v>
      </c>
      <c r="K143" s="210" t="s">
        <v>171</v>
      </c>
      <c r="L143" s="47"/>
      <c r="M143" s="215" t="s">
        <v>19</v>
      </c>
      <c r="N143" s="216" t="s">
        <v>43</v>
      </c>
      <c r="O143" s="87"/>
      <c r="P143" s="217">
        <f>O143*H143</f>
        <v>0</v>
      </c>
      <c r="Q143" s="217">
        <v>0.0086800000000000002</v>
      </c>
      <c r="R143" s="217">
        <f>Q143*H143</f>
        <v>0.063277200000000006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157</v>
      </c>
      <c r="AT143" s="219" t="s">
        <v>154</v>
      </c>
      <c r="AU143" s="219" t="s">
        <v>82</v>
      </c>
      <c r="AY143" s="20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80</v>
      </c>
      <c r="BK143" s="220">
        <f>ROUND(I143*H143,2)</f>
        <v>0</v>
      </c>
      <c r="BL143" s="20" t="s">
        <v>157</v>
      </c>
      <c r="BM143" s="219" t="s">
        <v>1070</v>
      </c>
    </row>
    <row r="144" s="2" customFormat="1">
      <c r="A144" s="41"/>
      <c r="B144" s="42"/>
      <c r="C144" s="43"/>
      <c r="D144" s="254" t="s">
        <v>173</v>
      </c>
      <c r="E144" s="43"/>
      <c r="F144" s="255" t="s">
        <v>195</v>
      </c>
      <c r="G144" s="43"/>
      <c r="H144" s="43"/>
      <c r="I144" s="256"/>
      <c r="J144" s="43"/>
      <c r="K144" s="43"/>
      <c r="L144" s="47"/>
      <c r="M144" s="257"/>
      <c r="N144" s="258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173</v>
      </c>
      <c r="AU144" s="20" t="s">
        <v>82</v>
      </c>
    </row>
    <row r="145" s="14" customFormat="1">
      <c r="A145" s="14"/>
      <c r="B145" s="232"/>
      <c r="C145" s="233"/>
      <c r="D145" s="223" t="s">
        <v>159</v>
      </c>
      <c r="E145" s="234" t="s">
        <v>19</v>
      </c>
      <c r="F145" s="235" t="s">
        <v>1071</v>
      </c>
      <c r="G145" s="233"/>
      <c r="H145" s="236">
        <v>7.29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159</v>
      </c>
      <c r="AU145" s="242" t="s">
        <v>82</v>
      </c>
      <c r="AV145" s="14" t="s">
        <v>82</v>
      </c>
      <c r="AW145" s="14" t="s">
        <v>34</v>
      </c>
      <c r="AX145" s="14" t="s">
        <v>80</v>
      </c>
      <c r="AY145" s="242" t="s">
        <v>152</v>
      </c>
    </row>
    <row r="146" s="2" customFormat="1" ht="90" customHeight="1">
      <c r="A146" s="41"/>
      <c r="B146" s="42"/>
      <c r="C146" s="208" t="s">
        <v>8</v>
      </c>
      <c r="D146" s="208" t="s">
        <v>154</v>
      </c>
      <c r="E146" s="209" t="s">
        <v>198</v>
      </c>
      <c r="F146" s="210" t="s">
        <v>199</v>
      </c>
      <c r="G146" s="211" t="s">
        <v>193</v>
      </c>
      <c r="H146" s="212">
        <v>15.300000000000001</v>
      </c>
      <c r="I146" s="213"/>
      <c r="J146" s="214">
        <f>ROUND(I146*H146,2)</f>
        <v>0</v>
      </c>
      <c r="K146" s="210" t="s">
        <v>19</v>
      </c>
      <c r="L146" s="47"/>
      <c r="M146" s="215" t="s">
        <v>19</v>
      </c>
      <c r="N146" s="216" t="s">
        <v>43</v>
      </c>
      <c r="O146" s="87"/>
      <c r="P146" s="217">
        <f>O146*H146</f>
        <v>0</v>
      </c>
      <c r="Q146" s="217">
        <v>0.036900000000000002</v>
      </c>
      <c r="R146" s="217">
        <f>Q146*H146</f>
        <v>0.56457000000000002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157</v>
      </c>
      <c r="AT146" s="219" t="s">
        <v>154</v>
      </c>
      <c r="AU146" s="219" t="s">
        <v>82</v>
      </c>
      <c r="AY146" s="20" t="s">
        <v>152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80</v>
      </c>
      <c r="BK146" s="220">
        <f>ROUND(I146*H146,2)</f>
        <v>0</v>
      </c>
      <c r="BL146" s="20" t="s">
        <v>157</v>
      </c>
      <c r="BM146" s="219" t="s">
        <v>1072</v>
      </c>
    </row>
    <row r="147" s="14" customFormat="1">
      <c r="A147" s="14"/>
      <c r="B147" s="232"/>
      <c r="C147" s="233"/>
      <c r="D147" s="223" t="s">
        <v>159</v>
      </c>
      <c r="E147" s="234" t="s">
        <v>19</v>
      </c>
      <c r="F147" s="235" t="s">
        <v>1073</v>
      </c>
      <c r="G147" s="233"/>
      <c r="H147" s="236">
        <v>15.300000000000001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159</v>
      </c>
      <c r="AU147" s="242" t="s">
        <v>82</v>
      </c>
      <c r="AV147" s="14" t="s">
        <v>82</v>
      </c>
      <c r="AW147" s="14" t="s">
        <v>34</v>
      </c>
      <c r="AX147" s="14" t="s">
        <v>72</v>
      </c>
      <c r="AY147" s="242" t="s">
        <v>152</v>
      </c>
    </row>
    <row r="148" s="15" customFormat="1">
      <c r="A148" s="15"/>
      <c r="B148" s="243"/>
      <c r="C148" s="244"/>
      <c r="D148" s="223" t="s">
        <v>159</v>
      </c>
      <c r="E148" s="245" t="s">
        <v>19</v>
      </c>
      <c r="F148" s="246" t="s">
        <v>168</v>
      </c>
      <c r="G148" s="244"/>
      <c r="H148" s="247">
        <v>15.300000000000001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159</v>
      </c>
      <c r="AU148" s="253" t="s">
        <v>82</v>
      </c>
      <c r="AV148" s="15" t="s">
        <v>157</v>
      </c>
      <c r="AW148" s="15" t="s">
        <v>34</v>
      </c>
      <c r="AX148" s="15" t="s">
        <v>80</v>
      </c>
      <c r="AY148" s="253" t="s">
        <v>152</v>
      </c>
    </row>
    <row r="149" s="2" customFormat="1" ht="90" customHeight="1">
      <c r="A149" s="41"/>
      <c r="B149" s="42"/>
      <c r="C149" s="208" t="s">
        <v>247</v>
      </c>
      <c r="D149" s="208" t="s">
        <v>154</v>
      </c>
      <c r="E149" s="209" t="s">
        <v>204</v>
      </c>
      <c r="F149" s="210" t="s">
        <v>205</v>
      </c>
      <c r="G149" s="211" t="s">
        <v>193</v>
      </c>
      <c r="H149" s="212">
        <v>42.299999999999997</v>
      </c>
      <c r="I149" s="213"/>
      <c r="J149" s="214">
        <f>ROUND(I149*H149,2)</f>
        <v>0</v>
      </c>
      <c r="K149" s="210" t="s">
        <v>19</v>
      </c>
      <c r="L149" s="47"/>
      <c r="M149" s="215" t="s">
        <v>19</v>
      </c>
      <c r="N149" s="216" t="s">
        <v>43</v>
      </c>
      <c r="O149" s="87"/>
      <c r="P149" s="217">
        <f>O149*H149</f>
        <v>0</v>
      </c>
      <c r="Q149" s="217">
        <v>0.036900000000000002</v>
      </c>
      <c r="R149" s="217">
        <f>Q149*H149</f>
        <v>1.56087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157</v>
      </c>
      <c r="AT149" s="219" t="s">
        <v>154</v>
      </c>
      <c r="AU149" s="219" t="s">
        <v>82</v>
      </c>
      <c r="AY149" s="20" t="s">
        <v>152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80</v>
      </c>
      <c r="BK149" s="220">
        <f>ROUND(I149*H149,2)</f>
        <v>0</v>
      </c>
      <c r="BL149" s="20" t="s">
        <v>157</v>
      </c>
      <c r="BM149" s="219" t="s">
        <v>1074</v>
      </c>
    </row>
    <row r="150" s="14" customFormat="1">
      <c r="A150" s="14"/>
      <c r="B150" s="232"/>
      <c r="C150" s="233"/>
      <c r="D150" s="223" t="s">
        <v>159</v>
      </c>
      <c r="E150" s="234" t="s">
        <v>19</v>
      </c>
      <c r="F150" s="235" t="s">
        <v>1075</v>
      </c>
      <c r="G150" s="233"/>
      <c r="H150" s="236">
        <v>20.699999999999999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2" t="s">
        <v>159</v>
      </c>
      <c r="AU150" s="242" t="s">
        <v>82</v>
      </c>
      <c r="AV150" s="14" t="s">
        <v>82</v>
      </c>
      <c r="AW150" s="14" t="s">
        <v>34</v>
      </c>
      <c r="AX150" s="14" t="s">
        <v>72</v>
      </c>
      <c r="AY150" s="242" t="s">
        <v>152</v>
      </c>
    </row>
    <row r="151" s="14" customFormat="1">
      <c r="A151" s="14"/>
      <c r="B151" s="232"/>
      <c r="C151" s="233"/>
      <c r="D151" s="223" t="s">
        <v>159</v>
      </c>
      <c r="E151" s="234" t="s">
        <v>19</v>
      </c>
      <c r="F151" s="235" t="s">
        <v>1076</v>
      </c>
      <c r="G151" s="233"/>
      <c r="H151" s="236">
        <v>21.600000000000001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159</v>
      </c>
      <c r="AU151" s="242" t="s">
        <v>82</v>
      </c>
      <c r="AV151" s="14" t="s">
        <v>82</v>
      </c>
      <c r="AW151" s="14" t="s">
        <v>34</v>
      </c>
      <c r="AX151" s="14" t="s">
        <v>72</v>
      </c>
      <c r="AY151" s="242" t="s">
        <v>152</v>
      </c>
    </row>
    <row r="152" s="15" customFormat="1">
      <c r="A152" s="15"/>
      <c r="B152" s="243"/>
      <c r="C152" s="244"/>
      <c r="D152" s="223" t="s">
        <v>159</v>
      </c>
      <c r="E152" s="245" t="s">
        <v>19</v>
      </c>
      <c r="F152" s="246" t="s">
        <v>168</v>
      </c>
      <c r="G152" s="244"/>
      <c r="H152" s="247">
        <v>42.299999999999997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3" t="s">
        <v>159</v>
      </c>
      <c r="AU152" s="253" t="s">
        <v>82</v>
      </c>
      <c r="AV152" s="15" t="s">
        <v>157</v>
      </c>
      <c r="AW152" s="15" t="s">
        <v>34</v>
      </c>
      <c r="AX152" s="15" t="s">
        <v>80</v>
      </c>
      <c r="AY152" s="253" t="s">
        <v>152</v>
      </c>
    </row>
    <row r="153" s="2" customFormat="1" ht="24.15" customHeight="1">
      <c r="A153" s="41"/>
      <c r="B153" s="42"/>
      <c r="C153" s="208" t="s">
        <v>253</v>
      </c>
      <c r="D153" s="208" t="s">
        <v>154</v>
      </c>
      <c r="E153" s="209" t="s">
        <v>210</v>
      </c>
      <c r="F153" s="210" t="s">
        <v>211</v>
      </c>
      <c r="G153" s="211" t="s">
        <v>96</v>
      </c>
      <c r="H153" s="212">
        <v>14.67</v>
      </c>
      <c r="I153" s="213"/>
      <c r="J153" s="214">
        <f>ROUND(I153*H153,2)</f>
        <v>0</v>
      </c>
      <c r="K153" s="210" t="s">
        <v>171</v>
      </c>
      <c r="L153" s="47"/>
      <c r="M153" s="215" t="s">
        <v>19</v>
      </c>
      <c r="N153" s="216" t="s">
        <v>43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157</v>
      </c>
      <c r="AT153" s="219" t="s">
        <v>154</v>
      </c>
      <c r="AU153" s="219" t="s">
        <v>82</v>
      </c>
      <c r="AY153" s="20" t="s">
        <v>152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80</v>
      </c>
      <c r="BK153" s="220">
        <f>ROUND(I153*H153,2)</f>
        <v>0</v>
      </c>
      <c r="BL153" s="20" t="s">
        <v>157</v>
      </c>
      <c r="BM153" s="219" t="s">
        <v>1077</v>
      </c>
    </row>
    <row r="154" s="2" customFormat="1">
      <c r="A154" s="41"/>
      <c r="B154" s="42"/>
      <c r="C154" s="43"/>
      <c r="D154" s="254" t="s">
        <v>173</v>
      </c>
      <c r="E154" s="43"/>
      <c r="F154" s="255" t="s">
        <v>213</v>
      </c>
      <c r="G154" s="43"/>
      <c r="H154" s="43"/>
      <c r="I154" s="256"/>
      <c r="J154" s="43"/>
      <c r="K154" s="43"/>
      <c r="L154" s="47"/>
      <c r="M154" s="257"/>
      <c r="N154" s="258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173</v>
      </c>
      <c r="AU154" s="20" t="s">
        <v>82</v>
      </c>
    </row>
    <row r="155" s="14" customFormat="1">
      <c r="A155" s="14"/>
      <c r="B155" s="232"/>
      <c r="C155" s="233"/>
      <c r="D155" s="223" t="s">
        <v>159</v>
      </c>
      <c r="E155" s="234" t="s">
        <v>19</v>
      </c>
      <c r="F155" s="235" t="s">
        <v>1078</v>
      </c>
      <c r="G155" s="233"/>
      <c r="H155" s="236">
        <v>14.67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159</v>
      </c>
      <c r="AU155" s="242" t="s">
        <v>82</v>
      </c>
      <c r="AV155" s="14" t="s">
        <v>82</v>
      </c>
      <c r="AW155" s="14" t="s">
        <v>34</v>
      </c>
      <c r="AX155" s="14" t="s">
        <v>72</v>
      </c>
      <c r="AY155" s="242" t="s">
        <v>152</v>
      </c>
    </row>
    <row r="156" s="15" customFormat="1">
      <c r="A156" s="15"/>
      <c r="B156" s="243"/>
      <c r="C156" s="244"/>
      <c r="D156" s="223" t="s">
        <v>159</v>
      </c>
      <c r="E156" s="245" t="s">
        <v>102</v>
      </c>
      <c r="F156" s="246" t="s">
        <v>168</v>
      </c>
      <c r="G156" s="244"/>
      <c r="H156" s="247">
        <v>14.67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3" t="s">
        <v>159</v>
      </c>
      <c r="AU156" s="253" t="s">
        <v>82</v>
      </c>
      <c r="AV156" s="15" t="s">
        <v>157</v>
      </c>
      <c r="AW156" s="15" t="s">
        <v>34</v>
      </c>
      <c r="AX156" s="15" t="s">
        <v>80</v>
      </c>
      <c r="AY156" s="253" t="s">
        <v>152</v>
      </c>
    </row>
    <row r="157" s="2" customFormat="1" ht="55.5" customHeight="1">
      <c r="A157" s="41"/>
      <c r="B157" s="42"/>
      <c r="C157" s="208" t="s">
        <v>258</v>
      </c>
      <c r="D157" s="208" t="s">
        <v>154</v>
      </c>
      <c r="E157" s="209" t="s">
        <v>217</v>
      </c>
      <c r="F157" s="210" t="s">
        <v>218</v>
      </c>
      <c r="G157" s="211" t="s">
        <v>106</v>
      </c>
      <c r="H157" s="212">
        <v>109.09099999999999</v>
      </c>
      <c r="I157" s="213"/>
      <c r="J157" s="214">
        <f>ROUND(I157*H157,2)</f>
        <v>0</v>
      </c>
      <c r="K157" s="210" t="s">
        <v>171</v>
      </c>
      <c r="L157" s="47"/>
      <c r="M157" s="215" t="s">
        <v>19</v>
      </c>
      <c r="N157" s="216" t="s">
        <v>43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157</v>
      </c>
      <c r="AT157" s="219" t="s">
        <v>154</v>
      </c>
      <c r="AU157" s="219" t="s">
        <v>82</v>
      </c>
      <c r="AY157" s="20" t="s">
        <v>152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80</v>
      </c>
      <c r="BK157" s="220">
        <f>ROUND(I157*H157,2)</f>
        <v>0</v>
      </c>
      <c r="BL157" s="20" t="s">
        <v>157</v>
      </c>
      <c r="BM157" s="219" t="s">
        <v>1079</v>
      </c>
    </row>
    <row r="158" s="2" customFormat="1">
      <c r="A158" s="41"/>
      <c r="B158" s="42"/>
      <c r="C158" s="43"/>
      <c r="D158" s="254" t="s">
        <v>173</v>
      </c>
      <c r="E158" s="43"/>
      <c r="F158" s="255" t="s">
        <v>220</v>
      </c>
      <c r="G158" s="43"/>
      <c r="H158" s="43"/>
      <c r="I158" s="256"/>
      <c r="J158" s="43"/>
      <c r="K158" s="43"/>
      <c r="L158" s="47"/>
      <c r="M158" s="257"/>
      <c r="N158" s="258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173</v>
      </c>
      <c r="AU158" s="20" t="s">
        <v>82</v>
      </c>
    </row>
    <row r="159" s="13" customFormat="1">
      <c r="A159" s="13"/>
      <c r="B159" s="221"/>
      <c r="C159" s="222"/>
      <c r="D159" s="223" t="s">
        <v>159</v>
      </c>
      <c r="E159" s="224" t="s">
        <v>19</v>
      </c>
      <c r="F159" s="225" t="s">
        <v>221</v>
      </c>
      <c r="G159" s="222"/>
      <c r="H159" s="224" t="s">
        <v>19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1" t="s">
        <v>159</v>
      </c>
      <c r="AU159" s="231" t="s">
        <v>82</v>
      </c>
      <c r="AV159" s="13" t="s">
        <v>80</v>
      </c>
      <c r="AW159" s="13" t="s">
        <v>34</v>
      </c>
      <c r="AX159" s="13" t="s">
        <v>72</v>
      </c>
      <c r="AY159" s="231" t="s">
        <v>152</v>
      </c>
    </row>
    <row r="160" s="13" customFormat="1">
      <c r="A160" s="13"/>
      <c r="B160" s="221"/>
      <c r="C160" s="222"/>
      <c r="D160" s="223" t="s">
        <v>159</v>
      </c>
      <c r="E160" s="224" t="s">
        <v>19</v>
      </c>
      <c r="F160" s="225" t="s">
        <v>222</v>
      </c>
      <c r="G160" s="222"/>
      <c r="H160" s="224" t="s">
        <v>19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159</v>
      </c>
      <c r="AU160" s="231" t="s">
        <v>82</v>
      </c>
      <c r="AV160" s="13" t="s">
        <v>80</v>
      </c>
      <c r="AW160" s="13" t="s">
        <v>34</v>
      </c>
      <c r="AX160" s="13" t="s">
        <v>72</v>
      </c>
      <c r="AY160" s="231" t="s">
        <v>152</v>
      </c>
    </row>
    <row r="161" s="14" customFormat="1">
      <c r="A161" s="14"/>
      <c r="B161" s="232"/>
      <c r="C161" s="233"/>
      <c r="D161" s="223" t="s">
        <v>159</v>
      </c>
      <c r="E161" s="234" t="s">
        <v>19</v>
      </c>
      <c r="F161" s="235" t="s">
        <v>1080</v>
      </c>
      <c r="G161" s="233"/>
      <c r="H161" s="236">
        <v>36.161999999999999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159</v>
      </c>
      <c r="AU161" s="242" t="s">
        <v>82</v>
      </c>
      <c r="AV161" s="14" t="s">
        <v>82</v>
      </c>
      <c r="AW161" s="14" t="s">
        <v>34</v>
      </c>
      <c r="AX161" s="14" t="s">
        <v>72</v>
      </c>
      <c r="AY161" s="242" t="s">
        <v>152</v>
      </c>
    </row>
    <row r="162" s="13" customFormat="1">
      <c r="A162" s="13"/>
      <c r="B162" s="221"/>
      <c r="C162" s="222"/>
      <c r="D162" s="223" t="s">
        <v>159</v>
      </c>
      <c r="E162" s="224" t="s">
        <v>19</v>
      </c>
      <c r="F162" s="225" t="s">
        <v>223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159</v>
      </c>
      <c r="AU162" s="231" t="s">
        <v>82</v>
      </c>
      <c r="AV162" s="13" t="s">
        <v>80</v>
      </c>
      <c r="AW162" s="13" t="s">
        <v>34</v>
      </c>
      <c r="AX162" s="13" t="s">
        <v>72</v>
      </c>
      <c r="AY162" s="231" t="s">
        <v>152</v>
      </c>
    </row>
    <row r="163" s="14" customFormat="1">
      <c r="A163" s="14"/>
      <c r="B163" s="232"/>
      <c r="C163" s="233"/>
      <c r="D163" s="223" t="s">
        <v>159</v>
      </c>
      <c r="E163" s="234" t="s">
        <v>19</v>
      </c>
      <c r="F163" s="235" t="s">
        <v>1081</v>
      </c>
      <c r="G163" s="233"/>
      <c r="H163" s="236">
        <v>6.4260000000000002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159</v>
      </c>
      <c r="AU163" s="242" t="s">
        <v>82</v>
      </c>
      <c r="AV163" s="14" t="s">
        <v>82</v>
      </c>
      <c r="AW163" s="14" t="s">
        <v>34</v>
      </c>
      <c r="AX163" s="14" t="s">
        <v>72</v>
      </c>
      <c r="AY163" s="242" t="s">
        <v>152</v>
      </c>
    </row>
    <row r="164" s="13" customFormat="1">
      <c r="A164" s="13"/>
      <c r="B164" s="221"/>
      <c r="C164" s="222"/>
      <c r="D164" s="223" t="s">
        <v>159</v>
      </c>
      <c r="E164" s="224" t="s">
        <v>19</v>
      </c>
      <c r="F164" s="225" t="s">
        <v>160</v>
      </c>
      <c r="G164" s="222"/>
      <c r="H164" s="224" t="s">
        <v>19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159</v>
      </c>
      <c r="AU164" s="231" t="s">
        <v>82</v>
      </c>
      <c r="AV164" s="13" t="s">
        <v>80</v>
      </c>
      <c r="AW164" s="13" t="s">
        <v>34</v>
      </c>
      <c r="AX164" s="13" t="s">
        <v>72</v>
      </c>
      <c r="AY164" s="231" t="s">
        <v>152</v>
      </c>
    </row>
    <row r="165" s="13" customFormat="1">
      <c r="A165" s="13"/>
      <c r="B165" s="221"/>
      <c r="C165" s="222"/>
      <c r="D165" s="223" t="s">
        <v>159</v>
      </c>
      <c r="E165" s="224" t="s">
        <v>19</v>
      </c>
      <c r="F165" s="225" t="s">
        <v>162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159</v>
      </c>
      <c r="AU165" s="231" t="s">
        <v>82</v>
      </c>
      <c r="AV165" s="13" t="s">
        <v>80</v>
      </c>
      <c r="AW165" s="13" t="s">
        <v>34</v>
      </c>
      <c r="AX165" s="13" t="s">
        <v>72</v>
      </c>
      <c r="AY165" s="231" t="s">
        <v>152</v>
      </c>
    </row>
    <row r="166" s="14" customFormat="1">
      <c r="A166" s="14"/>
      <c r="B166" s="232"/>
      <c r="C166" s="233"/>
      <c r="D166" s="223" t="s">
        <v>159</v>
      </c>
      <c r="E166" s="234" t="s">
        <v>19</v>
      </c>
      <c r="F166" s="235" t="s">
        <v>1082</v>
      </c>
      <c r="G166" s="233"/>
      <c r="H166" s="236">
        <v>80.730000000000004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159</v>
      </c>
      <c r="AU166" s="242" t="s">
        <v>82</v>
      </c>
      <c r="AV166" s="14" t="s">
        <v>82</v>
      </c>
      <c r="AW166" s="14" t="s">
        <v>34</v>
      </c>
      <c r="AX166" s="14" t="s">
        <v>72</v>
      </c>
      <c r="AY166" s="242" t="s">
        <v>152</v>
      </c>
    </row>
    <row r="167" s="13" customFormat="1">
      <c r="A167" s="13"/>
      <c r="B167" s="221"/>
      <c r="C167" s="222"/>
      <c r="D167" s="223" t="s">
        <v>159</v>
      </c>
      <c r="E167" s="224" t="s">
        <v>19</v>
      </c>
      <c r="F167" s="225" t="s">
        <v>165</v>
      </c>
      <c r="G167" s="222"/>
      <c r="H167" s="224" t="s">
        <v>19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159</v>
      </c>
      <c r="AU167" s="231" t="s">
        <v>82</v>
      </c>
      <c r="AV167" s="13" t="s">
        <v>80</v>
      </c>
      <c r="AW167" s="13" t="s">
        <v>34</v>
      </c>
      <c r="AX167" s="13" t="s">
        <v>72</v>
      </c>
      <c r="AY167" s="231" t="s">
        <v>152</v>
      </c>
    </row>
    <row r="168" s="14" customFormat="1">
      <c r="A168" s="14"/>
      <c r="B168" s="232"/>
      <c r="C168" s="233"/>
      <c r="D168" s="223" t="s">
        <v>159</v>
      </c>
      <c r="E168" s="234" t="s">
        <v>19</v>
      </c>
      <c r="F168" s="235" t="s">
        <v>1083</v>
      </c>
      <c r="G168" s="233"/>
      <c r="H168" s="236">
        <v>3.375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159</v>
      </c>
      <c r="AU168" s="242" t="s">
        <v>82</v>
      </c>
      <c r="AV168" s="14" t="s">
        <v>82</v>
      </c>
      <c r="AW168" s="14" t="s">
        <v>34</v>
      </c>
      <c r="AX168" s="14" t="s">
        <v>72</v>
      </c>
      <c r="AY168" s="242" t="s">
        <v>152</v>
      </c>
    </row>
    <row r="169" s="13" customFormat="1">
      <c r="A169" s="13"/>
      <c r="B169" s="221"/>
      <c r="C169" s="222"/>
      <c r="D169" s="223" t="s">
        <v>159</v>
      </c>
      <c r="E169" s="224" t="s">
        <v>19</v>
      </c>
      <c r="F169" s="225" t="s">
        <v>166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159</v>
      </c>
      <c r="AU169" s="231" t="s">
        <v>82</v>
      </c>
      <c r="AV169" s="13" t="s">
        <v>80</v>
      </c>
      <c r="AW169" s="13" t="s">
        <v>34</v>
      </c>
      <c r="AX169" s="13" t="s">
        <v>72</v>
      </c>
      <c r="AY169" s="231" t="s">
        <v>152</v>
      </c>
    </row>
    <row r="170" s="14" customFormat="1">
      <c r="A170" s="14"/>
      <c r="B170" s="232"/>
      <c r="C170" s="233"/>
      <c r="D170" s="223" t="s">
        <v>159</v>
      </c>
      <c r="E170" s="234" t="s">
        <v>19</v>
      </c>
      <c r="F170" s="235" t="s">
        <v>1084</v>
      </c>
      <c r="G170" s="233"/>
      <c r="H170" s="236">
        <v>6.7320000000000002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2" t="s">
        <v>159</v>
      </c>
      <c r="AU170" s="242" t="s">
        <v>82</v>
      </c>
      <c r="AV170" s="14" t="s">
        <v>82</v>
      </c>
      <c r="AW170" s="14" t="s">
        <v>34</v>
      </c>
      <c r="AX170" s="14" t="s">
        <v>72</v>
      </c>
      <c r="AY170" s="242" t="s">
        <v>152</v>
      </c>
    </row>
    <row r="171" s="13" customFormat="1">
      <c r="A171" s="13"/>
      <c r="B171" s="221"/>
      <c r="C171" s="222"/>
      <c r="D171" s="223" t="s">
        <v>159</v>
      </c>
      <c r="E171" s="224" t="s">
        <v>19</v>
      </c>
      <c r="F171" s="225" t="s">
        <v>167</v>
      </c>
      <c r="G171" s="222"/>
      <c r="H171" s="224" t="s">
        <v>19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159</v>
      </c>
      <c r="AU171" s="231" t="s">
        <v>82</v>
      </c>
      <c r="AV171" s="13" t="s">
        <v>80</v>
      </c>
      <c r="AW171" s="13" t="s">
        <v>34</v>
      </c>
      <c r="AX171" s="13" t="s">
        <v>72</v>
      </c>
      <c r="AY171" s="231" t="s">
        <v>152</v>
      </c>
    </row>
    <row r="172" s="14" customFormat="1">
      <c r="A172" s="14"/>
      <c r="B172" s="232"/>
      <c r="C172" s="233"/>
      <c r="D172" s="223" t="s">
        <v>159</v>
      </c>
      <c r="E172" s="234" t="s">
        <v>19</v>
      </c>
      <c r="F172" s="235" t="s">
        <v>1085</v>
      </c>
      <c r="G172" s="233"/>
      <c r="H172" s="236">
        <v>1.881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159</v>
      </c>
      <c r="AU172" s="242" t="s">
        <v>82</v>
      </c>
      <c r="AV172" s="14" t="s">
        <v>82</v>
      </c>
      <c r="AW172" s="14" t="s">
        <v>34</v>
      </c>
      <c r="AX172" s="14" t="s">
        <v>72</v>
      </c>
      <c r="AY172" s="242" t="s">
        <v>152</v>
      </c>
    </row>
    <row r="173" s="13" customFormat="1">
      <c r="A173" s="13"/>
      <c r="B173" s="221"/>
      <c r="C173" s="222"/>
      <c r="D173" s="223" t="s">
        <v>159</v>
      </c>
      <c r="E173" s="224" t="s">
        <v>19</v>
      </c>
      <c r="F173" s="225" t="s">
        <v>227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159</v>
      </c>
      <c r="AU173" s="231" t="s">
        <v>82</v>
      </c>
      <c r="AV173" s="13" t="s">
        <v>80</v>
      </c>
      <c r="AW173" s="13" t="s">
        <v>34</v>
      </c>
      <c r="AX173" s="13" t="s">
        <v>72</v>
      </c>
      <c r="AY173" s="231" t="s">
        <v>152</v>
      </c>
    </row>
    <row r="174" s="14" customFormat="1">
      <c r="A174" s="14"/>
      <c r="B174" s="232"/>
      <c r="C174" s="233"/>
      <c r="D174" s="223" t="s">
        <v>159</v>
      </c>
      <c r="E174" s="234" t="s">
        <v>19</v>
      </c>
      <c r="F174" s="235" t="s">
        <v>1086</v>
      </c>
      <c r="G174" s="233"/>
      <c r="H174" s="236">
        <v>20.538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159</v>
      </c>
      <c r="AU174" s="242" t="s">
        <v>82</v>
      </c>
      <c r="AV174" s="14" t="s">
        <v>82</v>
      </c>
      <c r="AW174" s="14" t="s">
        <v>34</v>
      </c>
      <c r="AX174" s="14" t="s">
        <v>72</v>
      </c>
      <c r="AY174" s="242" t="s">
        <v>152</v>
      </c>
    </row>
    <row r="175" s="15" customFormat="1">
      <c r="A175" s="15"/>
      <c r="B175" s="243"/>
      <c r="C175" s="244"/>
      <c r="D175" s="223" t="s">
        <v>159</v>
      </c>
      <c r="E175" s="245" t="s">
        <v>104</v>
      </c>
      <c r="F175" s="246" t="s">
        <v>168</v>
      </c>
      <c r="G175" s="244"/>
      <c r="H175" s="247">
        <v>155.84399999999999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3" t="s">
        <v>159</v>
      </c>
      <c r="AU175" s="253" t="s">
        <v>82</v>
      </c>
      <c r="AV175" s="15" t="s">
        <v>157</v>
      </c>
      <c r="AW175" s="15" t="s">
        <v>34</v>
      </c>
      <c r="AX175" s="15" t="s">
        <v>72</v>
      </c>
      <c r="AY175" s="253" t="s">
        <v>152</v>
      </c>
    </row>
    <row r="176" s="13" customFormat="1">
      <c r="A176" s="13"/>
      <c r="B176" s="221"/>
      <c r="C176" s="222"/>
      <c r="D176" s="223" t="s">
        <v>159</v>
      </c>
      <c r="E176" s="224" t="s">
        <v>19</v>
      </c>
      <c r="F176" s="225" t="s">
        <v>230</v>
      </c>
      <c r="G176" s="222"/>
      <c r="H176" s="224" t="s">
        <v>19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159</v>
      </c>
      <c r="AU176" s="231" t="s">
        <v>82</v>
      </c>
      <c r="AV176" s="13" t="s">
        <v>80</v>
      </c>
      <c r="AW176" s="13" t="s">
        <v>34</v>
      </c>
      <c r="AX176" s="13" t="s">
        <v>72</v>
      </c>
      <c r="AY176" s="231" t="s">
        <v>152</v>
      </c>
    </row>
    <row r="177" s="14" customFormat="1">
      <c r="A177" s="14"/>
      <c r="B177" s="232"/>
      <c r="C177" s="233"/>
      <c r="D177" s="223" t="s">
        <v>159</v>
      </c>
      <c r="E177" s="234" t="s">
        <v>19</v>
      </c>
      <c r="F177" s="235" t="s">
        <v>231</v>
      </c>
      <c r="G177" s="233"/>
      <c r="H177" s="236">
        <v>109.09099999999999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2" t="s">
        <v>159</v>
      </c>
      <c r="AU177" s="242" t="s">
        <v>82</v>
      </c>
      <c r="AV177" s="14" t="s">
        <v>82</v>
      </c>
      <c r="AW177" s="14" t="s">
        <v>34</v>
      </c>
      <c r="AX177" s="14" t="s">
        <v>80</v>
      </c>
      <c r="AY177" s="242" t="s">
        <v>152</v>
      </c>
    </row>
    <row r="178" s="2" customFormat="1" ht="55.5" customHeight="1">
      <c r="A178" s="41"/>
      <c r="B178" s="42"/>
      <c r="C178" s="208" t="s">
        <v>264</v>
      </c>
      <c r="D178" s="208" t="s">
        <v>154</v>
      </c>
      <c r="E178" s="209" t="s">
        <v>233</v>
      </c>
      <c r="F178" s="210" t="s">
        <v>234</v>
      </c>
      <c r="G178" s="211" t="s">
        <v>106</v>
      </c>
      <c r="H178" s="212">
        <v>46.753</v>
      </c>
      <c r="I178" s="213"/>
      <c r="J178" s="214">
        <f>ROUND(I178*H178,2)</f>
        <v>0</v>
      </c>
      <c r="K178" s="210" t="s">
        <v>171</v>
      </c>
      <c r="L178" s="47"/>
      <c r="M178" s="215" t="s">
        <v>19</v>
      </c>
      <c r="N178" s="216" t="s">
        <v>43</v>
      </c>
      <c r="O178" s="87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157</v>
      </c>
      <c r="AT178" s="219" t="s">
        <v>154</v>
      </c>
      <c r="AU178" s="219" t="s">
        <v>82</v>
      </c>
      <c r="AY178" s="20" t="s">
        <v>152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80</v>
      </c>
      <c r="BK178" s="220">
        <f>ROUND(I178*H178,2)</f>
        <v>0</v>
      </c>
      <c r="BL178" s="20" t="s">
        <v>157</v>
      </c>
      <c r="BM178" s="219" t="s">
        <v>1087</v>
      </c>
    </row>
    <row r="179" s="2" customFormat="1">
      <c r="A179" s="41"/>
      <c r="B179" s="42"/>
      <c r="C179" s="43"/>
      <c r="D179" s="254" t="s">
        <v>173</v>
      </c>
      <c r="E179" s="43"/>
      <c r="F179" s="255" t="s">
        <v>236</v>
      </c>
      <c r="G179" s="43"/>
      <c r="H179" s="43"/>
      <c r="I179" s="256"/>
      <c r="J179" s="43"/>
      <c r="K179" s="43"/>
      <c r="L179" s="47"/>
      <c r="M179" s="257"/>
      <c r="N179" s="258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173</v>
      </c>
      <c r="AU179" s="20" t="s">
        <v>82</v>
      </c>
    </row>
    <row r="180" s="13" customFormat="1">
      <c r="A180" s="13"/>
      <c r="B180" s="221"/>
      <c r="C180" s="222"/>
      <c r="D180" s="223" t="s">
        <v>159</v>
      </c>
      <c r="E180" s="224" t="s">
        <v>19</v>
      </c>
      <c r="F180" s="225" t="s">
        <v>237</v>
      </c>
      <c r="G180" s="222"/>
      <c r="H180" s="224" t="s">
        <v>19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159</v>
      </c>
      <c r="AU180" s="231" t="s">
        <v>82</v>
      </c>
      <c r="AV180" s="13" t="s">
        <v>80</v>
      </c>
      <c r="AW180" s="13" t="s">
        <v>34</v>
      </c>
      <c r="AX180" s="13" t="s">
        <v>72</v>
      </c>
      <c r="AY180" s="231" t="s">
        <v>152</v>
      </c>
    </row>
    <row r="181" s="14" customFormat="1">
      <c r="A181" s="14"/>
      <c r="B181" s="232"/>
      <c r="C181" s="233"/>
      <c r="D181" s="223" t="s">
        <v>159</v>
      </c>
      <c r="E181" s="234" t="s">
        <v>19</v>
      </c>
      <c r="F181" s="235" t="s">
        <v>238</v>
      </c>
      <c r="G181" s="233"/>
      <c r="H181" s="236">
        <v>46.753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2" t="s">
        <v>159</v>
      </c>
      <c r="AU181" s="242" t="s">
        <v>82</v>
      </c>
      <c r="AV181" s="14" t="s">
        <v>82</v>
      </c>
      <c r="AW181" s="14" t="s">
        <v>34</v>
      </c>
      <c r="AX181" s="14" t="s">
        <v>80</v>
      </c>
      <c r="AY181" s="242" t="s">
        <v>152</v>
      </c>
    </row>
    <row r="182" s="2" customFormat="1" ht="37.8" customHeight="1">
      <c r="A182" s="41"/>
      <c r="B182" s="42"/>
      <c r="C182" s="208" t="s">
        <v>270</v>
      </c>
      <c r="D182" s="208" t="s">
        <v>154</v>
      </c>
      <c r="E182" s="209" t="s">
        <v>239</v>
      </c>
      <c r="F182" s="210" t="s">
        <v>240</v>
      </c>
      <c r="G182" s="211" t="s">
        <v>106</v>
      </c>
      <c r="H182" s="212">
        <v>143.55000000000001</v>
      </c>
      <c r="I182" s="213"/>
      <c r="J182" s="214">
        <f>ROUND(I182*H182,2)</f>
        <v>0</v>
      </c>
      <c r="K182" s="210" t="s">
        <v>19</v>
      </c>
      <c r="L182" s="47"/>
      <c r="M182" s="215" t="s">
        <v>19</v>
      </c>
      <c r="N182" s="216" t="s">
        <v>43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157</v>
      </c>
      <c r="AT182" s="219" t="s">
        <v>154</v>
      </c>
      <c r="AU182" s="219" t="s">
        <v>82</v>
      </c>
      <c r="AY182" s="20" t="s">
        <v>152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80</v>
      </c>
      <c r="BK182" s="220">
        <f>ROUND(I182*H182,2)</f>
        <v>0</v>
      </c>
      <c r="BL182" s="20" t="s">
        <v>157</v>
      </c>
      <c r="BM182" s="219" t="s">
        <v>1088</v>
      </c>
    </row>
    <row r="183" s="14" customFormat="1">
      <c r="A183" s="14"/>
      <c r="B183" s="232"/>
      <c r="C183" s="233"/>
      <c r="D183" s="223" t="s">
        <v>159</v>
      </c>
      <c r="E183" s="234" t="s">
        <v>19</v>
      </c>
      <c r="F183" s="235" t="s">
        <v>1089</v>
      </c>
      <c r="G183" s="233"/>
      <c r="H183" s="236">
        <v>22.949999999999999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159</v>
      </c>
      <c r="AU183" s="242" t="s">
        <v>82</v>
      </c>
      <c r="AV183" s="14" t="s">
        <v>82</v>
      </c>
      <c r="AW183" s="14" t="s">
        <v>34</v>
      </c>
      <c r="AX183" s="14" t="s">
        <v>72</v>
      </c>
      <c r="AY183" s="242" t="s">
        <v>152</v>
      </c>
    </row>
    <row r="184" s="14" customFormat="1">
      <c r="A184" s="14"/>
      <c r="B184" s="232"/>
      <c r="C184" s="233"/>
      <c r="D184" s="223" t="s">
        <v>159</v>
      </c>
      <c r="E184" s="234" t="s">
        <v>19</v>
      </c>
      <c r="F184" s="235" t="s">
        <v>1090</v>
      </c>
      <c r="G184" s="233"/>
      <c r="H184" s="236">
        <v>43.5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2" t="s">
        <v>159</v>
      </c>
      <c r="AU184" s="242" t="s">
        <v>82</v>
      </c>
      <c r="AV184" s="14" t="s">
        <v>82</v>
      </c>
      <c r="AW184" s="14" t="s">
        <v>34</v>
      </c>
      <c r="AX184" s="14" t="s">
        <v>72</v>
      </c>
      <c r="AY184" s="242" t="s">
        <v>152</v>
      </c>
    </row>
    <row r="185" s="14" customFormat="1">
      <c r="A185" s="14"/>
      <c r="B185" s="232"/>
      <c r="C185" s="233"/>
      <c r="D185" s="223" t="s">
        <v>159</v>
      </c>
      <c r="E185" s="234" t="s">
        <v>19</v>
      </c>
      <c r="F185" s="235" t="s">
        <v>1091</v>
      </c>
      <c r="G185" s="233"/>
      <c r="H185" s="236">
        <v>32.549999999999997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2" t="s">
        <v>159</v>
      </c>
      <c r="AU185" s="242" t="s">
        <v>82</v>
      </c>
      <c r="AV185" s="14" t="s">
        <v>82</v>
      </c>
      <c r="AW185" s="14" t="s">
        <v>34</v>
      </c>
      <c r="AX185" s="14" t="s">
        <v>72</v>
      </c>
      <c r="AY185" s="242" t="s">
        <v>152</v>
      </c>
    </row>
    <row r="186" s="14" customFormat="1">
      <c r="A186" s="14"/>
      <c r="B186" s="232"/>
      <c r="C186" s="233"/>
      <c r="D186" s="223" t="s">
        <v>159</v>
      </c>
      <c r="E186" s="234" t="s">
        <v>19</v>
      </c>
      <c r="F186" s="235" t="s">
        <v>1092</v>
      </c>
      <c r="G186" s="233"/>
      <c r="H186" s="236">
        <v>32.399999999999999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2" t="s">
        <v>159</v>
      </c>
      <c r="AU186" s="242" t="s">
        <v>82</v>
      </c>
      <c r="AV186" s="14" t="s">
        <v>82</v>
      </c>
      <c r="AW186" s="14" t="s">
        <v>34</v>
      </c>
      <c r="AX186" s="14" t="s">
        <v>72</v>
      </c>
      <c r="AY186" s="242" t="s">
        <v>152</v>
      </c>
    </row>
    <row r="187" s="14" customFormat="1">
      <c r="A187" s="14"/>
      <c r="B187" s="232"/>
      <c r="C187" s="233"/>
      <c r="D187" s="223" t="s">
        <v>159</v>
      </c>
      <c r="E187" s="234" t="s">
        <v>19</v>
      </c>
      <c r="F187" s="235" t="s">
        <v>1093</v>
      </c>
      <c r="G187" s="233"/>
      <c r="H187" s="236">
        <v>12.15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159</v>
      </c>
      <c r="AU187" s="242" t="s">
        <v>82</v>
      </c>
      <c r="AV187" s="14" t="s">
        <v>82</v>
      </c>
      <c r="AW187" s="14" t="s">
        <v>34</v>
      </c>
      <c r="AX187" s="14" t="s">
        <v>72</v>
      </c>
      <c r="AY187" s="242" t="s">
        <v>152</v>
      </c>
    </row>
    <row r="188" s="15" customFormat="1">
      <c r="A188" s="15"/>
      <c r="B188" s="243"/>
      <c r="C188" s="244"/>
      <c r="D188" s="223" t="s">
        <v>159</v>
      </c>
      <c r="E188" s="245" t="s">
        <v>19</v>
      </c>
      <c r="F188" s="246" t="s">
        <v>168</v>
      </c>
      <c r="G188" s="244"/>
      <c r="H188" s="247">
        <v>143.55000000000001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3" t="s">
        <v>159</v>
      </c>
      <c r="AU188" s="253" t="s">
        <v>82</v>
      </c>
      <c r="AV188" s="15" t="s">
        <v>157</v>
      </c>
      <c r="AW188" s="15" t="s">
        <v>34</v>
      </c>
      <c r="AX188" s="15" t="s">
        <v>80</v>
      </c>
      <c r="AY188" s="253" t="s">
        <v>152</v>
      </c>
    </row>
    <row r="189" s="2" customFormat="1" ht="37.8" customHeight="1">
      <c r="A189" s="41"/>
      <c r="B189" s="42"/>
      <c r="C189" s="208" t="s">
        <v>274</v>
      </c>
      <c r="D189" s="208" t="s">
        <v>154</v>
      </c>
      <c r="E189" s="209" t="s">
        <v>248</v>
      </c>
      <c r="F189" s="210" t="s">
        <v>249</v>
      </c>
      <c r="G189" s="211" t="s">
        <v>96</v>
      </c>
      <c r="H189" s="212">
        <v>346.31999999999999</v>
      </c>
      <c r="I189" s="213"/>
      <c r="J189" s="214">
        <f>ROUND(I189*H189,2)</f>
        <v>0</v>
      </c>
      <c r="K189" s="210" t="s">
        <v>19</v>
      </c>
      <c r="L189" s="47"/>
      <c r="M189" s="215" t="s">
        <v>19</v>
      </c>
      <c r="N189" s="216" t="s">
        <v>43</v>
      </c>
      <c r="O189" s="87"/>
      <c r="P189" s="217">
        <f>O189*H189</f>
        <v>0</v>
      </c>
      <c r="Q189" s="217">
        <v>0.00084000000000000003</v>
      </c>
      <c r="R189" s="217">
        <f>Q189*H189</f>
        <v>0.29090880000000002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157</v>
      </c>
      <c r="AT189" s="219" t="s">
        <v>154</v>
      </c>
      <c r="AU189" s="219" t="s">
        <v>82</v>
      </c>
      <c r="AY189" s="20" t="s">
        <v>152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80</v>
      </c>
      <c r="BK189" s="220">
        <f>ROUND(I189*H189,2)</f>
        <v>0</v>
      </c>
      <c r="BL189" s="20" t="s">
        <v>157</v>
      </c>
      <c r="BM189" s="219" t="s">
        <v>1094</v>
      </c>
    </row>
    <row r="190" s="13" customFormat="1">
      <c r="A190" s="13"/>
      <c r="B190" s="221"/>
      <c r="C190" s="222"/>
      <c r="D190" s="223" t="s">
        <v>159</v>
      </c>
      <c r="E190" s="224" t="s">
        <v>19</v>
      </c>
      <c r="F190" s="225" t="s">
        <v>221</v>
      </c>
      <c r="G190" s="222"/>
      <c r="H190" s="224" t="s">
        <v>19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159</v>
      </c>
      <c r="AU190" s="231" t="s">
        <v>82</v>
      </c>
      <c r="AV190" s="13" t="s">
        <v>80</v>
      </c>
      <c r="AW190" s="13" t="s">
        <v>34</v>
      </c>
      <c r="AX190" s="13" t="s">
        <v>72</v>
      </c>
      <c r="AY190" s="231" t="s">
        <v>152</v>
      </c>
    </row>
    <row r="191" s="13" customFormat="1">
      <c r="A191" s="13"/>
      <c r="B191" s="221"/>
      <c r="C191" s="222"/>
      <c r="D191" s="223" t="s">
        <v>159</v>
      </c>
      <c r="E191" s="224" t="s">
        <v>19</v>
      </c>
      <c r="F191" s="225" t="s">
        <v>222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159</v>
      </c>
      <c r="AU191" s="231" t="s">
        <v>82</v>
      </c>
      <c r="AV191" s="13" t="s">
        <v>80</v>
      </c>
      <c r="AW191" s="13" t="s">
        <v>34</v>
      </c>
      <c r="AX191" s="13" t="s">
        <v>72</v>
      </c>
      <c r="AY191" s="231" t="s">
        <v>152</v>
      </c>
    </row>
    <row r="192" s="14" customFormat="1">
      <c r="A192" s="14"/>
      <c r="B192" s="232"/>
      <c r="C192" s="233"/>
      <c r="D192" s="223" t="s">
        <v>159</v>
      </c>
      <c r="E192" s="234" t="s">
        <v>19</v>
      </c>
      <c r="F192" s="235" t="s">
        <v>1095</v>
      </c>
      <c r="G192" s="233"/>
      <c r="H192" s="236">
        <v>80.359999999999999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159</v>
      </c>
      <c r="AU192" s="242" t="s">
        <v>82</v>
      </c>
      <c r="AV192" s="14" t="s">
        <v>82</v>
      </c>
      <c r="AW192" s="14" t="s">
        <v>34</v>
      </c>
      <c r="AX192" s="14" t="s">
        <v>72</v>
      </c>
      <c r="AY192" s="242" t="s">
        <v>152</v>
      </c>
    </row>
    <row r="193" s="13" customFormat="1">
      <c r="A193" s="13"/>
      <c r="B193" s="221"/>
      <c r="C193" s="222"/>
      <c r="D193" s="223" t="s">
        <v>159</v>
      </c>
      <c r="E193" s="224" t="s">
        <v>19</v>
      </c>
      <c r="F193" s="225" t="s">
        <v>223</v>
      </c>
      <c r="G193" s="222"/>
      <c r="H193" s="224" t="s">
        <v>19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159</v>
      </c>
      <c r="AU193" s="231" t="s">
        <v>82</v>
      </c>
      <c r="AV193" s="13" t="s">
        <v>80</v>
      </c>
      <c r="AW193" s="13" t="s">
        <v>34</v>
      </c>
      <c r="AX193" s="13" t="s">
        <v>72</v>
      </c>
      <c r="AY193" s="231" t="s">
        <v>152</v>
      </c>
    </row>
    <row r="194" s="14" customFormat="1">
      <c r="A194" s="14"/>
      <c r="B194" s="232"/>
      <c r="C194" s="233"/>
      <c r="D194" s="223" t="s">
        <v>159</v>
      </c>
      <c r="E194" s="234" t="s">
        <v>19</v>
      </c>
      <c r="F194" s="235" t="s">
        <v>1096</v>
      </c>
      <c r="G194" s="233"/>
      <c r="H194" s="236">
        <v>14.279999999999999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2" t="s">
        <v>159</v>
      </c>
      <c r="AU194" s="242" t="s">
        <v>82</v>
      </c>
      <c r="AV194" s="14" t="s">
        <v>82</v>
      </c>
      <c r="AW194" s="14" t="s">
        <v>34</v>
      </c>
      <c r="AX194" s="14" t="s">
        <v>72</v>
      </c>
      <c r="AY194" s="242" t="s">
        <v>152</v>
      </c>
    </row>
    <row r="195" s="13" customFormat="1">
      <c r="A195" s="13"/>
      <c r="B195" s="221"/>
      <c r="C195" s="222"/>
      <c r="D195" s="223" t="s">
        <v>159</v>
      </c>
      <c r="E195" s="224" t="s">
        <v>19</v>
      </c>
      <c r="F195" s="225" t="s">
        <v>162</v>
      </c>
      <c r="G195" s="222"/>
      <c r="H195" s="224" t="s">
        <v>19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159</v>
      </c>
      <c r="AU195" s="231" t="s">
        <v>82</v>
      </c>
      <c r="AV195" s="13" t="s">
        <v>80</v>
      </c>
      <c r="AW195" s="13" t="s">
        <v>34</v>
      </c>
      <c r="AX195" s="13" t="s">
        <v>72</v>
      </c>
      <c r="AY195" s="231" t="s">
        <v>152</v>
      </c>
    </row>
    <row r="196" s="14" customFormat="1">
      <c r="A196" s="14"/>
      <c r="B196" s="232"/>
      <c r="C196" s="233"/>
      <c r="D196" s="223" t="s">
        <v>159</v>
      </c>
      <c r="E196" s="234" t="s">
        <v>19</v>
      </c>
      <c r="F196" s="235" t="s">
        <v>1097</v>
      </c>
      <c r="G196" s="233"/>
      <c r="H196" s="236">
        <v>179.40000000000001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2" t="s">
        <v>159</v>
      </c>
      <c r="AU196" s="242" t="s">
        <v>82</v>
      </c>
      <c r="AV196" s="14" t="s">
        <v>82</v>
      </c>
      <c r="AW196" s="14" t="s">
        <v>34</v>
      </c>
      <c r="AX196" s="14" t="s">
        <v>72</v>
      </c>
      <c r="AY196" s="242" t="s">
        <v>152</v>
      </c>
    </row>
    <row r="197" s="13" customFormat="1">
      <c r="A197" s="13"/>
      <c r="B197" s="221"/>
      <c r="C197" s="222"/>
      <c r="D197" s="223" t="s">
        <v>159</v>
      </c>
      <c r="E197" s="224" t="s">
        <v>19</v>
      </c>
      <c r="F197" s="225" t="s">
        <v>165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159</v>
      </c>
      <c r="AU197" s="231" t="s">
        <v>82</v>
      </c>
      <c r="AV197" s="13" t="s">
        <v>80</v>
      </c>
      <c r="AW197" s="13" t="s">
        <v>34</v>
      </c>
      <c r="AX197" s="13" t="s">
        <v>72</v>
      </c>
      <c r="AY197" s="231" t="s">
        <v>152</v>
      </c>
    </row>
    <row r="198" s="14" customFormat="1">
      <c r="A198" s="14"/>
      <c r="B198" s="232"/>
      <c r="C198" s="233"/>
      <c r="D198" s="223" t="s">
        <v>159</v>
      </c>
      <c r="E198" s="234" t="s">
        <v>19</v>
      </c>
      <c r="F198" s="235" t="s">
        <v>1098</v>
      </c>
      <c r="G198" s="233"/>
      <c r="H198" s="236">
        <v>7.5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159</v>
      </c>
      <c r="AU198" s="242" t="s">
        <v>82</v>
      </c>
      <c r="AV198" s="14" t="s">
        <v>82</v>
      </c>
      <c r="AW198" s="14" t="s">
        <v>34</v>
      </c>
      <c r="AX198" s="14" t="s">
        <v>72</v>
      </c>
      <c r="AY198" s="242" t="s">
        <v>152</v>
      </c>
    </row>
    <row r="199" s="13" customFormat="1">
      <c r="A199" s="13"/>
      <c r="B199" s="221"/>
      <c r="C199" s="222"/>
      <c r="D199" s="223" t="s">
        <v>159</v>
      </c>
      <c r="E199" s="224" t="s">
        <v>19</v>
      </c>
      <c r="F199" s="225" t="s">
        <v>166</v>
      </c>
      <c r="G199" s="222"/>
      <c r="H199" s="224" t="s">
        <v>19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159</v>
      </c>
      <c r="AU199" s="231" t="s">
        <v>82</v>
      </c>
      <c r="AV199" s="13" t="s">
        <v>80</v>
      </c>
      <c r="AW199" s="13" t="s">
        <v>34</v>
      </c>
      <c r="AX199" s="13" t="s">
        <v>72</v>
      </c>
      <c r="AY199" s="231" t="s">
        <v>152</v>
      </c>
    </row>
    <row r="200" s="14" customFormat="1">
      <c r="A200" s="14"/>
      <c r="B200" s="232"/>
      <c r="C200" s="233"/>
      <c r="D200" s="223" t="s">
        <v>159</v>
      </c>
      <c r="E200" s="234" t="s">
        <v>19</v>
      </c>
      <c r="F200" s="235" t="s">
        <v>1099</v>
      </c>
      <c r="G200" s="233"/>
      <c r="H200" s="236">
        <v>14.960000000000001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159</v>
      </c>
      <c r="AU200" s="242" t="s">
        <v>82</v>
      </c>
      <c r="AV200" s="14" t="s">
        <v>82</v>
      </c>
      <c r="AW200" s="14" t="s">
        <v>34</v>
      </c>
      <c r="AX200" s="14" t="s">
        <v>72</v>
      </c>
      <c r="AY200" s="242" t="s">
        <v>152</v>
      </c>
    </row>
    <row r="201" s="13" customFormat="1">
      <c r="A201" s="13"/>
      <c r="B201" s="221"/>
      <c r="C201" s="222"/>
      <c r="D201" s="223" t="s">
        <v>159</v>
      </c>
      <c r="E201" s="224" t="s">
        <v>19</v>
      </c>
      <c r="F201" s="225" t="s">
        <v>167</v>
      </c>
      <c r="G201" s="222"/>
      <c r="H201" s="224" t="s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1" t="s">
        <v>159</v>
      </c>
      <c r="AU201" s="231" t="s">
        <v>82</v>
      </c>
      <c r="AV201" s="13" t="s">
        <v>80</v>
      </c>
      <c r="AW201" s="13" t="s">
        <v>34</v>
      </c>
      <c r="AX201" s="13" t="s">
        <v>72</v>
      </c>
      <c r="AY201" s="231" t="s">
        <v>152</v>
      </c>
    </row>
    <row r="202" s="14" customFormat="1">
      <c r="A202" s="14"/>
      <c r="B202" s="232"/>
      <c r="C202" s="233"/>
      <c r="D202" s="223" t="s">
        <v>159</v>
      </c>
      <c r="E202" s="234" t="s">
        <v>19</v>
      </c>
      <c r="F202" s="235" t="s">
        <v>1100</v>
      </c>
      <c r="G202" s="233"/>
      <c r="H202" s="236">
        <v>4.1799999999999997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2" t="s">
        <v>159</v>
      </c>
      <c r="AU202" s="242" t="s">
        <v>82</v>
      </c>
      <c r="AV202" s="14" t="s">
        <v>82</v>
      </c>
      <c r="AW202" s="14" t="s">
        <v>34</v>
      </c>
      <c r="AX202" s="14" t="s">
        <v>72</v>
      </c>
      <c r="AY202" s="242" t="s">
        <v>152</v>
      </c>
    </row>
    <row r="203" s="13" customFormat="1">
      <c r="A203" s="13"/>
      <c r="B203" s="221"/>
      <c r="C203" s="222"/>
      <c r="D203" s="223" t="s">
        <v>159</v>
      </c>
      <c r="E203" s="224" t="s">
        <v>19</v>
      </c>
      <c r="F203" s="225" t="s">
        <v>227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159</v>
      </c>
      <c r="AU203" s="231" t="s">
        <v>82</v>
      </c>
      <c r="AV203" s="13" t="s">
        <v>80</v>
      </c>
      <c r="AW203" s="13" t="s">
        <v>34</v>
      </c>
      <c r="AX203" s="13" t="s">
        <v>72</v>
      </c>
      <c r="AY203" s="231" t="s">
        <v>152</v>
      </c>
    </row>
    <row r="204" s="14" customFormat="1">
      <c r="A204" s="14"/>
      <c r="B204" s="232"/>
      <c r="C204" s="233"/>
      <c r="D204" s="223" t="s">
        <v>159</v>
      </c>
      <c r="E204" s="234" t="s">
        <v>19</v>
      </c>
      <c r="F204" s="235" t="s">
        <v>1101</v>
      </c>
      <c r="G204" s="233"/>
      <c r="H204" s="236">
        <v>45.640000000000001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159</v>
      </c>
      <c r="AU204" s="242" t="s">
        <v>82</v>
      </c>
      <c r="AV204" s="14" t="s">
        <v>82</v>
      </c>
      <c r="AW204" s="14" t="s">
        <v>34</v>
      </c>
      <c r="AX204" s="14" t="s">
        <v>72</v>
      </c>
      <c r="AY204" s="242" t="s">
        <v>152</v>
      </c>
    </row>
    <row r="205" s="15" customFormat="1">
      <c r="A205" s="15"/>
      <c r="B205" s="243"/>
      <c r="C205" s="244"/>
      <c r="D205" s="223" t="s">
        <v>159</v>
      </c>
      <c r="E205" s="245" t="s">
        <v>19</v>
      </c>
      <c r="F205" s="246" t="s">
        <v>168</v>
      </c>
      <c r="G205" s="244"/>
      <c r="H205" s="247">
        <v>346.31999999999999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3" t="s">
        <v>159</v>
      </c>
      <c r="AU205" s="253" t="s">
        <v>82</v>
      </c>
      <c r="AV205" s="15" t="s">
        <v>157</v>
      </c>
      <c r="AW205" s="15" t="s">
        <v>34</v>
      </c>
      <c r="AX205" s="15" t="s">
        <v>80</v>
      </c>
      <c r="AY205" s="253" t="s">
        <v>152</v>
      </c>
    </row>
    <row r="206" s="2" customFormat="1" ht="44.25" customHeight="1">
      <c r="A206" s="41"/>
      <c r="B206" s="42"/>
      <c r="C206" s="208" t="s">
        <v>278</v>
      </c>
      <c r="D206" s="208" t="s">
        <v>154</v>
      </c>
      <c r="E206" s="209" t="s">
        <v>254</v>
      </c>
      <c r="F206" s="210" t="s">
        <v>255</v>
      </c>
      <c r="G206" s="211" t="s">
        <v>96</v>
      </c>
      <c r="H206" s="212">
        <v>346.31999999999999</v>
      </c>
      <c r="I206" s="213"/>
      <c r="J206" s="214">
        <f>ROUND(I206*H206,2)</f>
        <v>0</v>
      </c>
      <c r="K206" s="210" t="s">
        <v>19</v>
      </c>
      <c r="L206" s="47"/>
      <c r="M206" s="215" t="s">
        <v>19</v>
      </c>
      <c r="N206" s="216" t="s">
        <v>43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9" t="s">
        <v>157</v>
      </c>
      <c r="AT206" s="219" t="s">
        <v>154</v>
      </c>
      <c r="AU206" s="219" t="s">
        <v>82</v>
      </c>
      <c r="AY206" s="20" t="s">
        <v>152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80</v>
      </c>
      <c r="BK206" s="220">
        <f>ROUND(I206*H206,2)</f>
        <v>0</v>
      </c>
      <c r="BL206" s="20" t="s">
        <v>157</v>
      </c>
      <c r="BM206" s="219" t="s">
        <v>1102</v>
      </c>
    </row>
    <row r="207" s="14" customFormat="1">
      <c r="A207" s="14"/>
      <c r="B207" s="232"/>
      <c r="C207" s="233"/>
      <c r="D207" s="223" t="s">
        <v>159</v>
      </c>
      <c r="E207" s="234" t="s">
        <v>19</v>
      </c>
      <c r="F207" s="235" t="s">
        <v>1103</v>
      </c>
      <c r="G207" s="233"/>
      <c r="H207" s="236">
        <v>346.31999999999999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159</v>
      </c>
      <c r="AU207" s="242" t="s">
        <v>82</v>
      </c>
      <c r="AV207" s="14" t="s">
        <v>82</v>
      </c>
      <c r="AW207" s="14" t="s">
        <v>34</v>
      </c>
      <c r="AX207" s="14" t="s">
        <v>80</v>
      </c>
      <c r="AY207" s="242" t="s">
        <v>152</v>
      </c>
    </row>
    <row r="208" s="2" customFormat="1" ht="62.7" customHeight="1">
      <c r="A208" s="41"/>
      <c r="B208" s="42"/>
      <c r="C208" s="208" t="s">
        <v>284</v>
      </c>
      <c r="D208" s="208" t="s">
        <v>154</v>
      </c>
      <c r="E208" s="209" t="s">
        <v>259</v>
      </c>
      <c r="F208" s="210" t="s">
        <v>260</v>
      </c>
      <c r="G208" s="211" t="s">
        <v>106</v>
      </c>
      <c r="H208" s="212">
        <v>133.77099999999999</v>
      </c>
      <c r="I208" s="213"/>
      <c r="J208" s="214">
        <f>ROUND(I208*H208,2)</f>
        <v>0</v>
      </c>
      <c r="K208" s="210" t="s">
        <v>171</v>
      </c>
      <c r="L208" s="47"/>
      <c r="M208" s="215" t="s">
        <v>19</v>
      </c>
      <c r="N208" s="216" t="s">
        <v>43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157</v>
      </c>
      <c r="AT208" s="219" t="s">
        <v>154</v>
      </c>
      <c r="AU208" s="219" t="s">
        <v>82</v>
      </c>
      <c r="AY208" s="20" t="s">
        <v>152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80</v>
      </c>
      <c r="BK208" s="220">
        <f>ROUND(I208*H208,2)</f>
        <v>0</v>
      </c>
      <c r="BL208" s="20" t="s">
        <v>157</v>
      </c>
      <c r="BM208" s="219" t="s">
        <v>1104</v>
      </c>
    </row>
    <row r="209" s="2" customFormat="1">
      <c r="A209" s="41"/>
      <c r="B209" s="42"/>
      <c r="C209" s="43"/>
      <c r="D209" s="254" t="s">
        <v>173</v>
      </c>
      <c r="E209" s="43"/>
      <c r="F209" s="255" t="s">
        <v>262</v>
      </c>
      <c r="G209" s="43"/>
      <c r="H209" s="43"/>
      <c r="I209" s="256"/>
      <c r="J209" s="43"/>
      <c r="K209" s="43"/>
      <c r="L209" s="47"/>
      <c r="M209" s="257"/>
      <c r="N209" s="258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173</v>
      </c>
      <c r="AU209" s="20" t="s">
        <v>82</v>
      </c>
    </row>
    <row r="210" s="14" customFormat="1">
      <c r="A210" s="14"/>
      <c r="B210" s="232"/>
      <c r="C210" s="233"/>
      <c r="D210" s="223" t="s">
        <v>159</v>
      </c>
      <c r="E210" s="234" t="s">
        <v>19</v>
      </c>
      <c r="F210" s="235" t="s">
        <v>263</v>
      </c>
      <c r="G210" s="233"/>
      <c r="H210" s="236">
        <v>133.77099999999999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159</v>
      </c>
      <c r="AU210" s="242" t="s">
        <v>82</v>
      </c>
      <c r="AV210" s="14" t="s">
        <v>82</v>
      </c>
      <c r="AW210" s="14" t="s">
        <v>34</v>
      </c>
      <c r="AX210" s="14" t="s">
        <v>80</v>
      </c>
      <c r="AY210" s="242" t="s">
        <v>152</v>
      </c>
    </row>
    <row r="211" s="2" customFormat="1" ht="62.7" customHeight="1">
      <c r="A211" s="41"/>
      <c r="B211" s="42"/>
      <c r="C211" s="208" t="s">
        <v>7</v>
      </c>
      <c r="D211" s="208" t="s">
        <v>154</v>
      </c>
      <c r="E211" s="209" t="s">
        <v>265</v>
      </c>
      <c r="F211" s="210" t="s">
        <v>266</v>
      </c>
      <c r="G211" s="211" t="s">
        <v>106</v>
      </c>
      <c r="H211" s="212">
        <v>57.331000000000003</v>
      </c>
      <c r="I211" s="213"/>
      <c r="J211" s="214">
        <f>ROUND(I211*H211,2)</f>
        <v>0</v>
      </c>
      <c r="K211" s="210" t="s">
        <v>171</v>
      </c>
      <c r="L211" s="47"/>
      <c r="M211" s="215" t="s">
        <v>19</v>
      </c>
      <c r="N211" s="216" t="s">
        <v>43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9" t="s">
        <v>157</v>
      </c>
      <c r="AT211" s="219" t="s">
        <v>154</v>
      </c>
      <c r="AU211" s="219" t="s">
        <v>82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80</v>
      </c>
      <c r="BK211" s="220">
        <f>ROUND(I211*H211,2)</f>
        <v>0</v>
      </c>
      <c r="BL211" s="20" t="s">
        <v>157</v>
      </c>
      <c r="BM211" s="219" t="s">
        <v>1105</v>
      </c>
    </row>
    <row r="212" s="2" customFormat="1">
      <c r="A212" s="41"/>
      <c r="B212" s="42"/>
      <c r="C212" s="43"/>
      <c r="D212" s="254" t="s">
        <v>173</v>
      </c>
      <c r="E212" s="43"/>
      <c r="F212" s="255" t="s">
        <v>268</v>
      </c>
      <c r="G212" s="43"/>
      <c r="H212" s="43"/>
      <c r="I212" s="256"/>
      <c r="J212" s="43"/>
      <c r="K212" s="43"/>
      <c r="L212" s="47"/>
      <c r="M212" s="257"/>
      <c r="N212" s="258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173</v>
      </c>
      <c r="AU212" s="20" t="s">
        <v>82</v>
      </c>
    </row>
    <row r="213" s="14" customFormat="1">
      <c r="A213" s="14"/>
      <c r="B213" s="232"/>
      <c r="C213" s="233"/>
      <c r="D213" s="223" t="s">
        <v>159</v>
      </c>
      <c r="E213" s="234" t="s">
        <v>19</v>
      </c>
      <c r="F213" s="235" t="s">
        <v>269</v>
      </c>
      <c r="G213" s="233"/>
      <c r="H213" s="236">
        <v>57.331000000000003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2" t="s">
        <v>159</v>
      </c>
      <c r="AU213" s="242" t="s">
        <v>82</v>
      </c>
      <c r="AV213" s="14" t="s">
        <v>82</v>
      </c>
      <c r="AW213" s="14" t="s">
        <v>34</v>
      </c>
      <c r="AX213" s="14" t="s">
        <v>80</v>
      </c>
      <c r="AY213" s="242" t="s">
        <v>152</v>
      </c>
    </row>
    <row r="214" s="2" customFormat="1" ht="44.25" customHeight="1">
      <c r="A214" s="41"/>
      <c r="B214" s="42"/>
      <c r="C214" s="208" t="s">
        <v>297</v>
      </c>
      <c r="D214" s="208" t="s">
        <v>154</v>
      </c>
      <c r="E214" s="209" t="s">
        <v>271</v>
      </c>
      <c r="F214" s="210" t="s">
        <v>272</v>
      </c>
      <c r="G214" s="211" t="s">
        <v>106</v>
      </c>
      <c r="H214" s="212">
        <v>109.09099999999999</v>
      </c>
      <c r="I214" s="213"/>
      <c r="J214" s="214">
        <f>ROUND(I214*H214,2)</f>
        <v>0</v>
      </c>
      <c r="K214" s="210" t="s">
        <v>19</v>
      </c>
      <c r="L214" s="47"/>
      <c r="M214" s="215" t="s">
        <v>19</v>
      </c>
      <c r="N214" s="216" t="s">
        <v>43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9" t="s">
        <v>157</v>
      </c>
      <c r="AT214" s="219" t="s">
        <v>154</v>
      </c>
      <c r="AU214" s="219" t="s">
        <v>82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80</v>
      </c>
      <c r="BK214" s="220">
        <f>ROUND(I214*H214,2)</f>
        <v>0</v>
      </c>
      <c r="BL214" s="20" t="s">
        <v>157</v>
      </c>
      <c r="BM214" s="219" t="s">
        <v>1106</v>
      </c>
    </row>
    <row r="215" s="14" customFormat="1">
      <c r="A215" s="14"/>
      <c r="B215" s="232"/>
      <c r="C215" s="233"/>
      <c r="D215" s="223" t="s">
        <v>159</v>
      </c>
      <c r="E215" s="234" t="s">
        <v>19</v>
      </c>
      <c r="F215" s="235" t="s">
        <v>231</v>
      </c>
      <c r="G215" s="233"/>
      <c r="H215" s="236">
        <v>109.09099999999999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2" t="s">
        <v>159</v>
      </c>
      <c r="AU215" s="242" t="s">
        <v>82</v>
      </c>
      <c r="AV215" s="14" t="s">
        <v>82</v>
      </c>
      <c r="AW215" s="14" t="s">
        <v>34</v>
      </c>
      <c r="AX215" s="14" t="s">
        <v>80</v>
      </c>
      <c r="AY215" s="242" t="s">
        <v>152</v>
      </c>
    </row>
    <row r="216" s="2" customFormat="1" ht="44.25" customHeight="1">
      <c r="A216" s="41"/>
      <c r="B216" s="42"/>
      <c r="C216" s="208" t="s">
        <v>303</v>
      </c>
      <c r="D216" s="208" t="s">
        <v>154</v>
      </c>
      <c r="E216" s="209" t="s">
        <v>275</v>
      </c>
      <c r="F216" s="210" t="s">
        <v>276</v>
      </c>
      <c r="G216" s="211" t="s">
        <v>106</v>
      </c>
      <c r="H216" s="212">
        <v>46.753</v>
      </c>
      <c r="I216" s="213"/>
      <c r="J216" s="214">
        <f>ROUND(I216*H216,2)</f>
        <v>0</v>
      </c>
      <c r="K216" s="210" t="s">
        <v>19</v>
      </c>
      <c r="L216" s="47"/>
      <c r="M216" s="215" t="s">
        <v>19</v>
      </c>
      <c r="N216" s="216" t="s">
        <v>43</v>
      </c>
      <c r="O216" s="87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9" t="s">
        <v>157</v>
      </c>
      <c r="AT216" s="219" t="s">
        <v>154</v>
      </c>
      <c r="AU216" s="219" t="s">
        <v>82</v>
      </c>
      <c r="AY216" s="20" t="s">
        <v>152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80</v>
      </c>
      <c r="BK216" s="220">
        <f>ROUND(I216*H216,2)</f>
        <v>0</v>
      </c>
      <c r="BL216" s="20" t="s">
        <v>157</v>
      </c>
      <c r="BM216" s="219" t="s">
        <v>1107</v>
      </c>
    </row>
    <row r="217" s="14" customFormat="1">
      <c r="A217" s="14"/>
      <c r="B217" s="232"/>
      <c r="C217" s="233"/>
      <c r="D217" s="223" t="s">
        <v>159</v>
      </c>
      <c r="E217" s="234" t="s">
        <v>19</v>
      </c>
      <c r="F217" s="235" t="s">
        <v>238</v>
      </c>
      <c r="G217" s="233"/>
      <c r="H217" s="236">
        <v>46.753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2" t="s">
        <v>159</v>
      </c>
      <c r="AU217" s="242" t="s">
        <v>82</v>
      </c>
      <c r="AV217" s="14" t="s">
        <v>82</v>
      </c>
      <c r="AW217" s="14" t="s">
        <v>34</v>
      </c>
      <c r="AX217" s="14" t="s">
        <v>80</v>
      </c>
      <c r="AY217" s="242" t="s">
        <v>152</v>
      </c>
    </row>
    <row r="218" s="2" customFormat="1" ht="44.25" customHeight="1">
      <c r="A218" s="41"/>
      <c r="B218" s="42"/>
      <c r="C218" s="208" t="s">
        <v>308</v>
      </c>
      <c r="D218" s="208" t="s">
        <v>154</v>
      </c>
      <c r="E218" s="209" t="s">
        <v>279</v>
      </c>
      <c r="F218" s="210" t="s">
        <v>280</v>
      </c>
      <c r="G218" s="211" t="s">
        <v>281</v>
      </c>
      <c r="H218" s="212">
        <v>217.05500000000001</v>
      </c>
      <c r="I218" s="213"/>
      <c r="J218" s="214">
        <f>ROUND(I218*H218,2)</f>
        <v>0</v>
      </c>
      <c r="K218" s="210" t="s">
        <v>19</v>
      </c>
      <c r="L218" s="47"/>
      <c r="M218" s="215" t="s">
        <v>19</v>
      </c>
      <c r="N218" s="216" t="s">
        <v>43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9" t="s">
        <v>157</v>
      </c>
      <c r="AT218" s="219" t="s">
        <v>154</v>
      </c>
      <c r="AU218" s="219" t="s">
        <v>82</v>
      </c>
      <c r="AY218" s="20" t="s">
        <v>152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80</v>
      </c>
      <c r="BK218" s="220">
        <f>ROUND(I218*H218,2)</f>
        <v>0</v>
      </c>
      <c r="BL218" s="20" t="s">
        <v>157</v>
      </c>
      <c r="BM218" s="219" t="s">
        <v>1108</v>
      </c>
    </row>
    <row r="219" s="14" customFormat="1">
      <c r="A219" s="14"/>
      <c r="B219" s="232"/>
      <c r="C219" s="233"/>
      <c r="D219" s="223" t="s">
        <v>159</v>
      </c>
      <c r="E219" s="234" t="s">
        <v>19</v>
      </c>
      <c r="F219" s="235" t="s">
        <v>283</v>
      </c>
      <c r="G219" s="233"/>
      <c r="H219" s="236">
        <v>217.05500000000001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2" t="s">
        <v>159</v>
      </c>
      <c r="AU219" s="242" t="s">
        <v>82</v>
      </c>
      <c r="AV219" s="14" t="s">
        <v>82</v>
      </c>
      <c r="AW219" s="14" t="s">
        <v>34</v>
      </c>
      <c r="AX219" s="14" t="s">
        <v>80</v>
      </c>
      <c r="AY219" s="242" t="s">
        <v>152</v>
      </c>
    </row>
    <row r="220" s="2" customFormat="1" ht="44.25" customHeight="1">
      <c r="A220" s="41"/>
      <c r="B220" s="42"/>
      <c r="C220" s="208" t="s">
        <v>313</v>
      </c>
      <c r="D220" s="208" t="s">
        <v>154</v>
      </c>
      <c r="E220" s="209" t="s">
        <v>285</v>
      </c>
      <c r="F220" s="210" t="s">
        <v>286</v>
      </c>
      <c r="G220" s="211" t="s">
        <v>106</v>
      </c>
      <c r="H220" s="212">
        <v>99.224999999999994</v>
      </c>
      <c r="I220" s="213"/>
      <c r="J220" s="214">
        <f>ROUND(I220*H220,2)</f>
        <v>0</v>
      </c>
      <c r="K220" s="210" t="s">
        <v>19</v>
      </c>
      <c r="L220" s="47"/>
      <c r="M220" s="215" t="s">
        <v>19</v>
      </c>
      <c r="N220" s="216" t="s">
        <v>43</v>
      </c>
      <c r="O220" s="87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9" t="s">
        <v>157</v>
      </c>
      <c r="AT220" s="219" t="s">
        <v>154</v>
      </c>
      <c r="AU220" s="219" t="s">
        <v>82</v>
      </c>
      <c r="AY220" s="20" t="s">
        <v>152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80</v>
      </c>
      <c r="BK220" s="220">
        <f>ROUND(I220*H220,2)</f>
        <v>0</v>
      </c>
      <c r="BL220" s="20" t="s">
        <v>157</v>
      </c>
      <c r="BM220" s="219" t="s">
        <v>1109</v>
      </c>
    </row>
    <row r="221" s="14" customFormat="1">
      <c r="A221" s="14"/>
      <c r="B221" s="232"/>
      <c r="C221" s="233"/>
      <c r="D221" s="223" t="s">
        <v>159</v>
      </c>
      <c r="E221" s="234" t="s">
        <v>108</v>
      </c>
      <c r="F221" s="235" t="s">
        <v>288</v>
      </c>
      <c r="G221" s="233"/>
      <c r="H221" s="236">
        <v>99.224999999999994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159</v>
      </c>
      <c r="AU221" s="242" t="s">
        <v>82</v>
      </c>
      <c r="AV221" s="14" t="s">
        <v>82</v>
      </c>
      <c r="AW221" s="14" t="s">
        <v>34</v>
      </c>
      <c r="AX221" s="14" t="s">
        <v>80</v>
      </c>
      <c r="AY221" s="242" t="s">
        <v>152</v>
      </c>
    </row>
    <row r="222" s="2" customFormat="1" ht="16.5" customHeight="1">
      <c r="A222" s="41"/>
      <c r="B222" s="42"/>
      <c r="C222" s="259" t="s">
        <v>318</v>
      </c>
      <c r="D222" s="259" t="s">
        <v>289</v>
      </c>
      <c r="E222" s="260" t="s">
        <v>290</v>
      </c>
      <c r="F222" s="261" t="s">
        <v>291</v>
      </c>
      <c r="G222" s="262" t="s">
        <v>281</v>
      </c>
      <c r="H222" s="263">
        <v>115.14100000000001</v>
      </c>
      <c r="I222" s="264"/>
      <c r="J222" s="265">
        <f>ROUND(I222*H222,2)</f>
        <v>0</v>
      </c>
      <c r="K222" s="261" t="s">
        <v>19</v>
      </c>
      <c r="L222" s="266"/>
      <c r="M222" s="267" t="s">
        <v>19</v>
      </c>
      <c r="N222" s="268" t="s">
        <v>43</v>
      </c>
      <c r="O222" s="87"/>
      <c r="P222" s="217">
        <f>O222*H222</f>
        <v>0</v>
      </c>
      <c r="Q222" s="217">
        <v>1</v>
      </c>
      <c r="R222" s="217">
        <f>Q222*H222</f>
        <v>115.14100000000001</v>
      </c>
      <c r="S222" s="217">
        <v>0</v>
      </c>
      <c r="T222" s="21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9" t="s">
        <v>203</v>
      </c>
      <c r="AT222" s="219" t="s">
        <v>289</v>
      </c>
      <c r="AU222" s="219" t="s">
        <v>82</v>
      </c>
      <c r="AY222" s="20" t="s">
        <v>152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80</v>
      </c>
      <c r="BK222" s="220">
        <f>ROUND(I222*H222,2)</f>
        <v>0</v>
      </c>
      <c r="BL222" s="20" t="s">
        <v>157</v>
      </c>
      <c r="BM222" s="219" t="s">
        <v>1110</v>
      </c>
    </row>
    <row r="223" s="13" customFormat="1">
      <c r="A223" s="13"/>
      <c r="B223" s="221"/>
      <c r="C223" s="222"/>
      <c r="D223" s="223" t="s">
        <v>159</v>
      </c>
      <c r="E223" s="224" t="s">
        <v>19</v>
      </c>
      <c r="F223" s="225" t="s">
        <v>221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159</v>
      </c>
      <c r="AU223" s="231" t="s">
        <v>82</v>
      </c>
      <c r="AV223" s="13" t="s">
        <v>80</v>
      </c>
      <c r="AW223" s="13" t="s">
        <v>34</v>
      </c>
      <c r="AX223" s="13" t="s">
        <v>72</v>
      </c>
      <c r="AY223" s="231" t="s">
        <v>152</v>
      </c>
    </row>
    <row r="224" s="13" customFormat="1">
      <c r="A224" s="13"/>
      <c r="B224" s="221"/>
      <c r="C224" s="222"/>
      <c r="D224" s="223" t="s">
        <v>159</v>
      </c>
      <c r="E224" s="224" t="s">
        <v>19</v>
      </c>
      <c r="F224" s="225" t="s">
        <v>222</v>
      </c>
      <c r="G224" s="222"/>
      <c r="H224" s="224" t="s">
        <v>19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159</v>
      </c>
      <c r="AU224" s="231" t="s">
        <v>82</v>
      </c>
      <c r="AV224" s="13" t="s">
        <v>80</v>
      </c>
      <c r="AW224" s="13" t="s">
        <v>34</v>
      </c>
      <c r="AX224" s="13" t="s">
        <v>72</v>
      </c>
      <c r="AY224" s="231" t="s">
        <v>152</v>
      </c>
    </row>
    <row r="225" s="14" customFormat="1">
      <c r="A225" s="14"/>
      <c r="B225" s="232"/>
      <c r="C225" s="233"/>
      <c r="D225" s="223" t="s">
        <v>159</v>
      </c>
      <c r="E225" s="234" t="s">
        <v>19</v>
      </c>
      <c r="F225" s="235" t="s">
        <v>1111</v>
      </c>
      <c r="G225" s="233"/>
      <c r="H225" s="236">
        <v>18.404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2" t="s">
        <v>159</v>
      </c>
      <c r="AU225" s="242" t="s">
        <v>82</v>
      </c>
      <c r="AV225" s="14" t="s">
        <v>82</v>
      </c>
      <c r="AW225" s="14" t="s">
        <v>34</v>
      </c>
      <c r="AX225" s="14" t="s">
        <v>72</v>
      </c>
      <c r="AY225" s="242" t="s">
        <v>152</v>
      </c>
    </row>
    <row r="226" s="13" customFormat="1">
      <c r="A226" s="13"/>
      <c r="B226" s="221"/>
      <c r="C226" s="222"/>
      <c r="D226" s="223" t="s">
        <v>159</v>
      </c>
      <c r="E226" s="224" t="s">
        <v>19</v>
      </c>
      <c r="F226" s="225" t="s">
        <v>223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159</v>
      </c>
      <c r="AU226" s="231" t="s">
        <v>82</v>
      </c>
      <c r="AV226" s="13" t="s">
        <v>80</v>
      </c>
      <c r="AW226" s="13" t="s">
        <v>34</v>
      </c>
      <c r="AX226" s="13" t="s">
        <v>72</v>
      </c>
      <c r="AY226" s="231" t="s">
        <v>152</v>
      </c>
    </row>
    <row r="227" s="14" customFormat="1">
      <c r="A227" s="14"/>
      <c r="B227" s="232"/>
      <c r="C227" s="233"/>
      <c r="D227" s="223" t="s">
        <v>159</v>
      </c>
      <c r="E227" s="234" t="s">
        <v>19</v>
      </c>
      <c r="F227" s="235" t="s">
        <v>1112</v>
      </c>
      <c r="G227" s="233"/>
      <c r="H227" s="236">
        <v>3.27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159</v>
      </c>
      <c r="AU227" s="242" t="s">
        <v>82</v>
      </c>
      <c r="AV227" s="14" t="s">
        <v>82</v>
      </c>
      <c r="AW227" s="14" t="s">
        <v>34</v>
      </c>
      <c r="AX227" s="14" t="s">
        <v>72</v>
      </c>
      <c r="AY227" s="242" t="s">
        <v>152</v>
      </c>
    </row>
    <row r="228" s="13" customFormat="1">
      <c r="A228" s="13"/>
      <c r="B228" s="221"/>
      <c r="C228" s="222"/>
      <c r="D228" s="223" t="s">
        <v>159</v>
      </c>
      <c r="E228" s="224" t="s">
        <v>19</v>
      </c>
      <c r="F228" s="225" t="s">
        <v>160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159</v>
      </c>
      <c r="AU228" s="231" t="s">
        <v>82</v>
      </c>
      <c r="AV228" s="13" t="s">
        <v>80</v>
      </c>
      <c r="AW228" s="13" t="s">
        <v>34</v>
      </c>
      <c r="AX228" s="13" t="s">
        <v>72</v>
      </c>
      <c r="AY228" s="231" t="s">
        <v>152</v>
      </c>
    </row>
    <row r="229" s="13" customFormat="1">
      <c r="A229" s="13"/>
      <c r="B229" s="221"/>
      <c r="C229" s="222"/>
      <c r="D229" s="223" t="s">
        <v>159</v>
      </c>
      <c r="E229" s="224" t="s">
        <v>19</v>
      </c>
      <c r="F229" s="225" t="s">
        <v>162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159</v>
      </c>
      <c r="AU229" s="231" t="s">
        <v>82</v>
      </c>
      <c r="AV229" s="13" t="s">
        <v>80</v>
      </c>
      <c r="AW229" s="13" t="s">
        <v>34</v>
      </c>
      <c r="AX229" s="13" t="s">
        <v>72</v>
      </c>
      <c r="AY229" s="231" t="s">
        <v>152</v>
      </c>
    </row>
    <row r="230" s="14" customFormat="1">
      <c r="A230" s="14"/>
      <c r="B230" s="232"/>
      <c r="C230" s="233"/>
      <c r="D230" s="223" t="s">
        <v>159</v>
      </c>
      <c r="E230" s="234" t="s">
        <v>19</v>
      </c>
      <c r="F230" s="235" t="s">
        <v>1113</v>
      </c>
      <c r="G230" s="233"/>
      <c r="H230" s="236">
        <v>36.854999999999997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159</v>
      </c>
      <c r="AU230" s="242" t="s">
        <v>82</v>
      </c>
      <c r="AV230" s="14" t="s">
        <v>82</v>
      </c>
      <c r="AW230" s="14" t="s">
        <v>34</v>
      </c>
      <c r="AX230" s="14" t="s">
        <v>72</v>
      </c>
      <c r="AY230" s="242" t="s">
        <v>152</v>
      </c>
    </row>
    <row r="231" s="13" customFormat="1">
      <c r="A231" s="13"/>
      <c r="B231" s="221"/>
      <c r="C231" s="222"/>
      <c r="D231" s="223" t="s">
        <v>159</v>
      </c>
      <c r="E231" s="224" t="s">
        <v>19</v>
      </c>
      <c r="F231" s="225" t="s">
        <v>165</v>
      </c>
      <c r="G231" s="222"/>
      <c r="H231" s="224" t="s">
        <v>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159</v>
      </c>
      <c r="AU231" s="231" t="s">
        <v>82</v>
      </c>
      <c r="AV231" s="13" t="s">
        <v>80</v>
      </c>
      <c r="AW231" s="13" t="s">
        <v>34</v>
      </c>
      <c r="AX231" s="13" t="s">
        <v>72</v>
      </c>
      <c r="AY231" s="231" t="s">
        <v>152</v>
      </c>
    </row>
    <row r="232" s="14" customFormat="1">
      <c r="A232" s="14"/>
      <c r="B232" s="232"/>
      <c r="C232" s="233"/>
      <c r="D232" s="223" t="s">
        <v>159</v>
      </c>
      <c r="E232" s="234" t="s">
        <v>19</v>
      </c>
      <c r="F232" s="235" t="s">
        <v>1114</v>
      </c>
      <c r="G232" s="233"/>
      <c r="H232" s="236">
        <v>1.6200000000000001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2" t="s">
        <v>159</v>
      </c>
      <c r="AU232" s="242" t="s">
        <v>82</v>
      </c>
      <c r="AV232" s="14" t="s">
        <v>82</v>
      </c>
      <c r="AW232" s="14" t="s">
        <v>34</v>
      </c>
      <c r="AX232" s="14" t="s">
        <v>72</v>
      </c>
      <c r="AY232" s="242" t="s">
        <v>152</v>
      </c>
    </row>
    <row r="233" s="13" customFormat="1">
      <c r="A233" s="13"/>
      <c r="B233" s="221"/>
      <c r="C233" s="222"/>
      <c r="D233" s="223" t="s">
        <v>159</v>
      </c>
      <c r="E233" s="224" t="s">
        <v>19</v>
      </c>
      <c r="F233" s="225" t="s">
        <v>166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159</v>
      </c>
      <c r="AU233" s="231" t="s">
        <v>82</v>
      </c>
      <c r="AV233" s="13" t="s">
        <v>80</v>
      </c>
      <c r="AW233" s="13" t="s">
        <v>34</v>
      </c>
      <c r="AX233" s="13" t="s">
        <v>72</v>
      </c>
      <c r="AY233" s="231" t="s">
        <v>152</v>
      </c>
    </row>
    <row r="234" s="14" customFormat="1">
      <c r="A234" s="14"/>
      <c r="B234" s="232"/>
      <c r="C234" s="233"/>
      <c r="D234" s="223" t="s">
        <v>159</v>
      </c>
      <c r="E234" s="234" t="s">
        <v>19</v>
      </c>
      <c r="F234" s="235" t="s">
        <v>1115</v>
      </c>
      <c r="G234" s="233"/>
      <c r="H234" s="236">
        <v>2.984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2" t="s">
        <v>159</v>
      </c>
      <c r="AU234" s="242" t="s">
        <v>82</v>
      </c>
      <c r="AV234" s="14" t="s">
        <v>82</v>
      </c>
      <c r="AW234" s="14" t="s">
        <v>34</v>
      </c>
      <c r="AX234" s="14" t="s">
        <v>72</v>
      </c>
      <c r="AY234" s="242" t="s">
        <v>152</v>
      </c>
    </row>
    <row r="235" s="13" customFormat="1">
      <c r="A235" s="13"/>
      <c r="B235" s="221"/>
      <c r="C235" s="222"/>
      <c r="D235" s="223" t="s">
        <v>159</v>
      </c>
      <c r="E235" s="224" t="s">
        <v>19</v>
      </c>
      <c r="F235" s="225" t="s">
        <v>167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159</v>
      </c>
      <c r="AU235" s="231" t="s">
        <v>82</v>
      </c>
      <c r="AV235" s="13" t="s">
        <v>80</v>
      </c>
      <c r="AW235" s="13" t="s">
        <v>34</v>
      </c>
      <c r="AX235" s="13" t="s">
        <v>72</v>
      </c>
      <c r="AY235" s="231" t="s">
        <v>152</v>
      </c>
    </row>
    <row r="236" s="14" customFormat="1">
      <c r="A236" s="14"/>
      <c r="B236" s="232"/>
      <c r="C236" s="233"/>
      <c r="D236" s="223" t="s">
        <v>159</v>
      </c>
      <c r="E236" s="234" t="s">
        <v>19</v>
      </c>
      <c r="F236" s="235" t="s">
        <v>1116</v>
      </c>
      <c r="G236" s="233"/>
      <c r="H236" s="236">
        <v>0.83399999999999996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2" t="s">
        <v>159</v>
      </c>
      <c r="AU236" s="242" t="s">
        <v>82</v>
      </c>
      <c r="AV236" s="14" t="s">
        <v>82</v>
      </c>
      <c r="AW236" s="14" t="s">
        <v>34</v>
      </c>
      <c r="AX236" s="14" t="s">
        <v>72</v>
      </c>
      <c r="AY236" s="242" t="s">
        <v>152</v>
      </c>
    </row>
    <row r="237" s="15" customFormat="1">
      <c r="A237" s="15"/>
      <c r="B237" s="243"/>
      <c r="C237" s="244"/>
      <c r="D237" s="223" t="s">
        <v>159</v>
      </c>
      <c r="E237" s="245" t="s">
        <v>110</v>
      </c>
      <c r="F237" s="246" t="s">
        <v>168</v>
      </c>
      <c r="G237" s="244"/>
      <c r="H237" s="247">
        <v>63.966999999999999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3" t="s">
        <v>159</v>
      </c>
      <c r="AU237" s="253" t="s">
        <v>82</v>
      </c>
      <c r="AV237" s="15" t="s">
        <v>157</v>
      </c>
      <c r="AW237" s="15" t="s">
        <v>34</v>
      </c>
      <c r="AX237" s="15" t="s">
        <v>72</v>
      </c>
      <c r="AY237" s="253" t="s">
        <v>152</v>
      </c>
    </row>
    <row r="238" s="14" customFormat="1">
      <c r="A238" s="14"/>
      <c r="B238" s="232"/>
      <c r="C238" s="233"/>
      <c r="D238" s="223" t="s">
        <v>159</v>
      </c>
      <c r="E238" s="234" t="s">
        <v>19</v>
      </c>
      <c r="F238" s="235" t="s">
        <v>296</v>
      </c>
      <c r="G238" s="233"/>
      <c r="H238" s="236">
        <v>115.14100000000001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2" t="s">
        <v>159</v>
      </c>
      <c r="AU238" s="242" t="s">
        <v>82</v>
      </c>
      <c r="AV238" s="14" t="s">
        <v>82</v>
      </c>
      <c r="AW238" s="14" t="s">
        <v>34</v>
      </c>
      <c r="AX238" s="14" t="s">
        <v>80</v>
      </c>
      <c r="AY238" s="242" t="s">
        <v>152</v>
      </c>
    </row>
    <row r="239" s="2" customFormat="1" ht="66.75" customHeight="1">
      <c r="A239" s="41"/>
      <c r="B239" s="42"/>
      <c r="C239" s="208" t="s">
        <v>325</v>
      </c>
      <c r="D239" s="208" t="s">
        <v>154</v>
      </c>
      <c r="E239" s="209" t="s">
        <v>298</v>
      </c>
      <c r="F239" s="210" t="s">
        <v>299</v>
      </c>
      <c r="G239" s="211" t="s">
        <v>106</v>
      </c>
      <c r="H239" s="212">
        <v>44.036999999999999</v>
      </c>
      <c r="I239" s="213"/>
      <c r="J239" s="214">
        <f>ROUND(I239*H239,2)</f>
        <v>0</v>
      </c>
      <c r="K239" s="210" t="s">
        <v>19</v>
      </c>
      <c r="L239" s="47"/>
      <c r="M239" s="215" t="s">
        <v>19</v>
      </c>
      <c r="N239" s="216" t="s">
        <v>43</v>
      </c>
      <c r="O239" s="87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9" t="s">
        <v>157</v>
      </c>
      <c r="AT239" s="219" t="s">
        <v>154</v>
      </c>
      <c r="AU239" s="219" t="s">
        <v>82</v>
      </c>
      <c r="AY239" s="20" t="s">
        <v>152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80</v>
      </c>
      <c r="BK239" s="220">
        <f>ROUND(I239*H239,2)</f>
        <v>0</v>
      </c>
      <c r="BL239" s="20" t="s">
        <v>157</v>
      </c>
      <c r="BM239" s="219" t="s">
        <v>1117</v>
      </c>
    </row>
    <row r="240" s="14" customFormat="1">
      <c r="A240" s="14"/>
      <c r="B240" s="232"/>
      <c r="C240" s="233"/>
      <c r="D240" s="223" t="s">
        <v>159</v>
      </c>
      <c r="E240" s="234" t="s">
        <v>19</v>
      </c>
      <c r="F240" s="235" t="s">
        <v>1118</v>
      </c>
      <c r="G240" s="233"/>
      <c r="H240" s="236">
        <v>44.036999999999999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2" t="s">
        <v>159</v>
      </c>
      <c r="AU240" s="242" t="s">
        <v>82</v>
      </c>
      <c r="AV240" s="14" t="s">
        <v>82</v>
      </c>
      <c r="AW240" s="14" t="s">
        <v>34</v>
      </c>
      <c r="AX240" s="14" t="s">
        <v>72</v>
      </c>
      <c r="AY240" s="242" t="s">
        <v>152</v>
      </c>
    </row>
    <row r="241" s="15" customFormat="1">
      <c r="A241" s="15"/>
      <c r="B241" s="243"/>
      <c r="C241" s="244"/>
      <c r="D241" s="223" t="s">
        <v>159</v>
      </c>
      <c r="E241" s="245" t="s">
        <v>117</v>
      </c>
      <c r="F241" s="246" t="s">
        <v>168</v>
      </c>
      <c r="G241" s="244"/>
      <c r="H241" s="247">
        <v>44.036999999999999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3" t="s">
        <v>159</v>
      </c>
      <c r="AU241" s="253" t="s">
        <v>82</v>
      </c>
      <c r="AV241" s="15" t="s">
        <v>157</v>
      </c>
      <c r="AW241" s="15" t="s">
        <v>34</v>
      </c>
      <c r="AX241" s="15" t="s">
        <v>80</v>
      </c>
      <c r="AY241" s="253" t="s">
        <v>152</v>
      </c>
    </row>
    <row r="242" s="2" customFormat="1" ht="16.5" customHeight="1">
      <c r="A242" s="41"/>
      <c r="B242" s="42"/>
      <c r="C242" s="259" t="s">
        <v>333</v>
      </c>
      <c r="D242" s="259" t="s">
        <v>289</v>
      </c>
      <c r="E242" s="260" t="s">
        <v>304</v>
      </c>
      <c r="F242" s="261" t="s">
        <v>305</v>
      </c>
      <c r="G242" s="262" t="s">
        <v>281</v>
      </c>
      <c r="H242" s="263">
        <v>79.266999999999996</v>
      </c>
      <c r="I242" s="264"/>
      <c r="J242" s="265">
        <f>ROUND(I242*H242,2)</f>
        <v>0</v>
      </c>
      <c r="K242" s="261" t="s">
        <v>177</v>
      </c>
      <c r="L242" s="266"/>
      <c r="M242" s="267" t="s">
        <v>19</v>
      </c>
      <c r="N242" s="268" t="s">
        <v>43</v>
      </c>
      <c r="O242" s="87"/>
      <c r="P242" s="217">
        <f>O242*H242</f>
        <v>0</v>
      </c>
      <c r="Q242" s="217">
        <v>1</v>
      </c>
      <c r="R242" s="217">
        <f>Q242*H242</f>
        <v>79.266999999999996</v>
      </c>
      <c r="S242" s="217">
        <v>0</v>
      </c>
      <c r="T242" s="21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9" t="s">
        <v>203</v>
      </c>
      <c r="AT242" s="219" t="s">
        <v>289</v>
      </c>
      <c r="AU242" s="219" t="s">
        <v>82</v>
      </c>
      <c r="AY242" s="20" t="s">
        <v>152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80</v>
      </c>
      <c r="BK242" s="220">
        <f>ROUND(I242*H242,2)</f>
        <v>0</v>
      </c>
      <c r="BL242" s="20" t="s">
        <v>157</v>
      </c>
      <c r="BM242" s="219" t="s">
        <v>1119</v>
      </c>
    </row>
    <row r="243" s="14" customFormat="1">
      <c r="A243" s="14"/>
      <c r="B243" s="232"/>
      <c r="C243" s="233"/>
      <c r="D243" s="223" t="s">
        <v>159</v>
      </c>
      <c r="E243" s="234" t="s">
        <v>19</v>
      </c>
      <c r="F243" s="235" t="s">
        <v>307</v>
      </c>
      <c r="G243" s="233"/>
      <c r="H243" s="236">
        <v>79.266999999999996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2" t="s">
        <v>159</v>
      </c>
      <c r="AU243" s="242" t="s">
        <v>82</v>
      </c>
      <c r="AV243" s="14" t="s">
        <v>82</v>
      </c>
      <c r="AW243" s="14" t="s">
        <v>34</v>
      </c>
      <c r="AX243" s="14" t="s">
        <v>80</v>
      </c>
      <c r="AY243" s="242" t="s">
        <v>152</v>
      </c>
    </row>
    <row r="244" s="2" customFormat="1" ht="37.8" customHeight="1">
      <c r="A244" s="41"/>
      <c r="B244" s="42"/>
      <c r="C244" s="208" t="s">
        <v>340</v>
      </c>
      <c r="D244" s="208" t="s">
        <v>154</v>
      </c>
      <c r="E244" s="209" t="s">
        <v>309</v>
      </c>
      <c r="F244" s="210" t="s">
        <v>310</v>
      </c>
      <c r="G244" s="211" t="s">
        <v>96</v>
      </c>
      <c r="H244" s="212">
        <v>14.67</v>
      </c>
      <c r="I244" s="213"/>
      <c r="J244" s="214">
        <f>ROUND(I244*H244,2)</f>
        <v>0</v>
      </c>
      <c r="K244" s="210" t="s">
        <v>171</v>
      </c>
      <c r="L244" s="47"/>
      <c r="M244" s="215" t="s">
        <v>19</v>
      </c>
      <c r="N244" s="216" t="s">
        <v>43</v>
      </c>
      <c r="O244" s="87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9" t="s">
        <v>157</v>
      </c>
      <c r="AT244" s="219" t="s">
        <v>154</v>
      </c>
      <c r="AU244" s="219" t="s">
        <v>82</v>
      </c>
      <c r="AY244" s="20" t="s">
        <v>152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80</v>
      </c>
      <c r="BK244" s="220">
        <f>ROUND(I244*H244,2)</f>
        <v>0</v>
      </c>
      <c r="BL244" s="20" t="s">
        <v>157</v>
      </c>
      <c r="BM244" s="219" t="s">
        <v>1120</v>
      </c>
    </row>
    <row r="245" s="2" customFormat="1">
      <c r="A245" s="41"/>
      <c r="B245" s="42"/>
      <c r="C245" s="43"/>
      <c r="D245" s="254" t="s">
        <v>173</v>
      </c>
      <c r="E245" s="43"/>
      <c r="F245" s="255" t="s">
        <v>312</v>
      </c>
      <c r="G245" s="43"/>
      <c r="H245" s="43"/>
      <c r="I245" s="256"/>
      <c r="J245" s="43"/>
      <c r="K245" s="43"/>
      <c r="L245" s="47"/>
      <c r="M245" s="257"/>
      <c r="N245" s="258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173</v>
      </c>
      <c r="AU245" s="20" t="s">
        <v>82</v>
      </c>
    </row>
    <row r="246" s="14" customFormat="1">
      <c r="A246" s="14"/>
      <c r="B246" s="232"/>
      <c r="C246" s="233"/>
      <c r="D246" s="223" t="s">
        <v>159</v>
      </c>
      <c r="E246" s="234" t="s">
        <v>19</v>
      </c>
      <c r="F246" s="235" t="s">
        <v>102</v>
      </c>
      <c r="G246" s="233"/>
      <c r="H246" s="236">
        <v>14.67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2" t="s">
        <v>159</v>
      </c>
      <c r="AU246" s="242" t="s">
        <v>82</v>
      </c>
      <c r="AV246" s="14" t="s">
        <v>82</v>
      </c>
      <c r="AW246" s="14" t="s">
        <v>34</v>
      </c>
      <c r="AX246" s="14" t="s">
        <v>72</v>
      </c>
      <c r="AY246" s="242" t="s">
        <v>152</v>
      </c>
    </row>
    <row r="247" s="15" customFormat="1">
      <c r="A247" s="15"/>
      <c r="B247" s="243"/>
      <c r="C247" s="244"/>
      <c r="D247" s="223" t="s">
        <v>159</v>
      </c>
      <c r="E247" s="245" t="s">
        <v>19</v>
      </c>
      <c r="F247" s="246" t="s">
        <v>168</v>
      </c>
      <c r="G247" s="244"/>
      <c r="H247" s="247">
        <v>14.67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3" t="s">
        <v>159</v>
      </c>
      <c r="AU247" s="253" t="s">
        <v>82</v>
      </c>
      <c r="AV247" s="15" t="s">
        <v>157</v>
      </c>
      <c r="AW247" s="15" t="s">
        <v>34</v>
      </c>
      <c r="AX247" s="15" t="s">
        <v>80</v>
      </c>
      <c r="AY247" s="253" t="s">
        <v>152</v>
      </c>
    </row>
    <row r="248" s="2" customFormat="1" ht="37.8" customHeight="1">
      <c r="A248" s="41"/>
      <c r="B248" s="42"/>
      <c r="C248" s="208" t="s">
        <v>345</v>
      </c>
      <c r="D248" s="208" t="s">
        <v>154</v>
      </c>
      <c r="E248" s="209" t="s">
        <v>314</v>
      </c>
      <c r="F248" s="210" t="s">
        <v>315</v>
      </c>
      <c r="G248" s="211" t="s">
        <v>96</v>
      </c>
      <c r="H248" s="212">
        <v>14.67</v>
      </c>
      <c r="I248" s="213"/>
      <c r="J248" s="214">
        <f>ROUND(I248*H248,2)</f>
        <v>0</v>
      </c>
      <c r="K248" s="210" t="s">
        <v>177</v>
      </c>
      <c r="L248" s="47"/>
      <c r="M248" s="215" t="s">
        <v>19</v>
      </c>
      <c r="N248" s="216" t="s">
        <v>43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157</v>
      </c>
      <c r="AT248" s="219" t="s">
        <v>154</v>
      </c>
      <c r="AU248" s="219" t="s">
        <v>82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80</v>
      </c>
      <c r="BK248" s="220">
        <f>ROUND(I248*H248,2)</f>
        <v>0</v>
      </c>
      <c r="BL248" s="20" t="s">
        <v>157</v>
      </c>
      <c r="BM248" s="219" t="s">
        <v>1121</v>
      </c>
    </row>
    <row r="249" s="2" customFormat="1">
      <c r="A249" s="41"/>
      <c r="B249" s="42"/>
      <c r="C249" s="43"/>
      <c r="D249" s="254" t="s">
        <v>173</v>
      </c>
      <c r="E249" s="43"/>
      <c r="F249" s="255" t="s">
        <v>317</v>
      </c>
      <c r="G249" s="43"/>
      <c r="H249" s="43"/>
      <c r="I249" s="256"/>
      <c r="J249" s="43"/>
      <c r="K249" s="43"/>
      <c r="L249" s="47"/>
      <c r="M249" s="257"/>
      <c r="N249" s="258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173</v>
      </c>
      <c r="AU249" s="20" t="s">
        <v>82</v>
      </c>
    </row>
    <row r="250" s="14" customFormat="1">
      <c r="A250" s="14"/>
      <c r="B250" s="232"/>
      <c r="C250" s="233"/>
      <c r="D250" s="223" t="s">
        <v>159</v>
      </c>
      <c r="E250" s="234" t="s">
        <v>19</v>
      </c>
      <c r="F250" s="235" t="s">
        <v>102</v>
      </c>
      <c r="G250" s="233"/>
      <c r="H250" s="236">
        <v>14.67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2" t="s">
        <v>159</v>
      </c>
      <c r="AU250" s="242" t="s">
        <v>82</v>
      </c>
      <c r="AV250" s="14" t="s">
        <v>82</v>
      </c>
      <c r="AW250" s="14" t="s">
        <v>34</v>
      </c>
      <c r="AX250" s="14" t="s">
        <v>72</v>
      </c>
      <c r="AY250" s="242" t="s">
        <v>152</v>
      </c>
    </row>
    <row r="251" s="15" customFormat="1">
      <c r="A251" s="15"/>
      <c r="B251" s="243"/>
      <c r="C251" s="244"/>
      <c r="D251" s="223" t="s">
        <v>159</v>
      </c>
      <c r="E251" s="245" t="s">
        <v>19</v>
      </c>
      <c r="F251" s="246" t="s">
        <v>168</v>
      </c>
      <c r="G251" s="244"/>
      <c r="H251" s="247">
        <v>14.67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3" t="s">
        <v>159</v>
      </c>
      <c r="AU251" s="253" t="s">
        <v>82</v>
      </c>
      <c r="AV251" s="15" t="s">
        <v>157</v>
      </c>
      <c r="AW251" s="15" t="s">
        <v>34</v>
      </c>
      <c r="AX251" s="15" t="s">
        <v>80</v>
      </c>
      <c r="AY251" s="253" t="s">
        <v>152</v>
      </c>
    </row>
    <row r="252" s="2" customFormat="1" ht="16.5" customHeight="1">
      <c r="A252" s="41"/>
      <c r="B252" s="42"/>
      <c r="C252" s="259" t="s">
        <v>351</v>
      </c>
      <c r="D252" s="259" t="s">
        <v>289</v>
      </c>
      <c r="E252" s="260" t="s">
        <v>319</v>
      </c>
      <c r="F252" s="261" t="s">
        <v>320</v>
      </c>
      <c r="G252" s="262" t="s">
        <v>321</v>
      </c>
      <c r="H252" s="263">
        <v>0.36699999999999999</v>
      </c>
      <c r="I252" s="264"/>
      <c r="J252" s="265">
        <f>ROUND(I252*H252,2)</f>
        <v>0</v>
      </c>
      <c r="K252" s="261" t="s">
        <v>177</v>
      </c>
      <c r="L252" s="266"/>
      <c r="M252" s="267" t="s">
        <v>19</v>
      </c>
      <c r="N252" s="268" t="s">
        <v>43</v>
      </c>
      <c r="O252" s="87"/>
      <c r="P252" s="217">
        <f>O252*H252</f>
        <v>0</v>
      </c>
      <c r="Q252" s="217">
        <v>0.001</v>
      </c>
      <c r="R252" s="217">
        <f>Q252*H252</f>
        <v>0.00036699999999999998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203</v>
      </c>
      <c r="AT252" s="219" t="s">
        <v>289</v>
      </c>
      <c r="AU252" s="219" t="s">
        <v>82</v>
      </c>
      <c r="AY252" s="20" t="s">
        <v>152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80</v>
      </c>
      <c r="BK252" s="220">
        <f>ROUND(I252*H252,2)</f>
        <v>0</v>
      </c>
      <c r="BL252" s="20" t="s">
        <v>157</v>
      </c>
      <c r="BM252" s="219" t="s">
        <v>1122</v>
      </c>
    </row>
    <row r="253" s="14" customFormat="1">
      <c r="A253" s="14"/>
      <c r="B253" s="232"/>
      <c r="C253" s="233"/>
      <c r="D253" s="223" t="s">
        <v>159</v>
      </c>
      <c r="E253" s="234" t="s">
        <v>19</v>
      </c>
      <c r="F253" s="235" t="s">
        <v>323</v>
      </c>
      <c r="G253" s="233"/>
      <c r="H253" s="236">
        <v>0.36699999999999999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2" t="s">
        <v>159</v>
      </c>
      <c r="AU253" s="242" t="s">
        <v>82</v>
      </c>
      <c r="AV253" s="14" t="s">
        <v>82</v>
      </c>
      <c r="AW253" s="14" t="s">
        <v>34</v>
      </c>
      <c r="AX253" s="14" t="s">
        <v>80</v>
      </c>
      <c r="AY253" s="242" t="s">
        <v>152</v>
      </c>
    </row>
    <row r="254" s="12" customFormat="1" ht="22.8" customHeight="1">
      <c r="A254" s="12"/>
      <c r="B254" s="192"/>
      <c r="C254" s="193"/>
      <c r="D254" s="194" t="s">
        <v>71</v>
      </c>
      <c r="E254" s="206" t="s">
        <v>82</v>
      </c>
      <c r="F254" s="206" t="s">
        <v>324</v>
      </c>
      <c r="G254" s="193"/>
      <c r="H254" s="193"/>
      <c r="I254" s="196"/>
      <c r="J254" s="207">
        <f>BK254</f>
        <v>0</v>
      </c>
      <c r="K254" s="193"/>
      <c r="L254" s="198"/>
      <c r="M254" s="199"/>
      <c r="N254" s="200"/>
      <c r="O254" s="200"/>
      <c r="P254" s="201">
        <f>SUM(P255:P257)</f>
        <v>0</v>
      </c>
      <c r="Q254" s="200"/>
      <c r="R254" s="201">
        <f>SUM(R255:R257)</f>
        <v>25.154214000000003</v>
      </c>
      <c r="S254" s="200"/>
      <c r="T254" s="202">
        <f>SUM(T255:T257)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3" t="s">
        <v>80</v>
      </c>
      <c r="AT254" s="204" t="s">
        <v>71</v>
      </c>
      <c r="AU254" s="204" t="s">
        <v>80</v>
      </c>
      <c r="AY254" s="203" t="s">
        <v>152</v>
      </c>
      <c r="BK254" s="205">
        <f>SUM(BK255:BK257)</f>
        <v>0</v>
      </c>
    </row>
    <row r="255" s="2" customFormat="1" ht="66.75" customHeight="1">
      <c r="A255" s="41"/>
      <c r="B255" s="42"/>
      <c r="C255" s="208" t="s">
        <v>356</v>
      </c>
      <c r="D255" s="208" t="s">
        <v>154</v>
      </c>
      <c r="E255" s="209" t="s">
        <v>326</v>
      </c>
      <c r="F255" s="210" t="s">
        <v>327</v>
      </c>
      <c r="G255" s="211" t="s">
        <v>193</v>
      </c>
      <c r="H255" s="212">
        <v>139.80000000000001</v>
      </c>
      <c r="I255" s="213"/>
      <c r="J255" s="214">
        <f>ROUND(I255*H255,2)</f>
        <v>0</v>
      </c>
      <c r="K255" s="210" t="s">
        <v>177</v>
      </c>
      <c r="L255" s="47"/>
      <c r="M255" s="215" t="s">
        <v>19</v>
      </c>
      <c r="N255" s="216" t="s">
        <v>43</v>
      </c>
      <c r="O255" s="87"/>
      <c r="P255" s="217">
        <f>O255*H255</f>
        <v>0</v>
      </c>
      <c r="Q255" s="217">
        <v>0.17993000000000001</v>
      </c>
      <c r="R255" s="217">
        <f>Q255*H255</f>
        <v>25.154214000000003</v>
      </c>
      <c r="S255" s="217">
        <v>0</v>
      </c>
      <c r="T255" s="21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9" t="s">
        <v>157</v>
      </c>
      <c r="AT255" s="219" t="s">
        <v>154</v>
      </c>
      <c r="AU255" s="219" t="s">
        <v>82</v>
      </c>
      <c r="AY255" s="20" t="s">
        <v>152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80</v>
      </c>
      <c r="BK255" s="220">
        <f>ROUND(I255*H255,2)</f>
        <v>0</v>
      </c>
      <c r="BL255" s="20" t="s">
        <v>157</v>
      </c>
      <c r="BM255" s="219" t="s">
        <v>1123</v>
      </c>
    </row>
    <row r="256" s="2" customFormat="1">
      <c r="A256" s="41"/>
      <c r="B256" s="42"/>
      <c r="C256" s="43"/>
      <c r="D256" s="254" t="s">
        <v>173</v>
      </c>
      <c r="E256" s="43"/>
      <c r="F256" s="255" t="s">
        <v>329</v>
      </c>
      <c r="G256" s="43"/>
      <c r="H256" s="43"/>
      <c r="I256" s="256"/>
      <c r="J256" s="43"/>
      <c r="K256" s="43"/>
      <c r="L256" s="47"/>
      <c r="M256" s="257"/>
      <c r="N256" s="258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173</v>
      </c>
      <c r="AU256" s="20" t="s">
        <v>82</v>
      </c>
    </row>
    <row r="257" s="14" customFormat="1">
      <c r="A257" s="14"/>
      <c r="B257" s="232"/>
      <c r="C257" s="233"/>
      <c r="D257" s="223" t="s">
        <v>159</v>
      </c>
      <c r="E257" s="234" t="s">
        <v>19</v>
      </c>
      <c r="F257" s="235" t="s">
        <v>1124</v>
      </c>
      <c r="G257" s="233"/>
      <c r="H257" s="236">
        <v>139.80000000000001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2" t="s">
        <v>159</v>
      </c>
      <c r="AU257" s="242" t="s">
        <v>82</v>
      </c>
      <c r="AV257" s="14" t="s">
        <v>82</v>
      </c>
      <c r="AW257" s="14" t="s">
        <v>34</v>
      </c>
      <c r="AX257" s="14" t="s">
        <v>80</v>
      </c>
      <c r="AY257" s="242" t="s">
        <v>152</v>
      </c>
    </row>
    <row r="258" s="12" customFormat="1" ht="22.8" customHeight="1">
      <c r="A258" s="12"/>
      <c r="B258" s="192"/>
      <c r="C258" s="193"/>
      <c r="D258" s="194" t="s">
        <v>71</v>
      </c>
      <c r="E258" s="206" t="s">
        <v>97</v>
      </c>
      <c r="F258" s="206" t="s">
        <v>331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v>0</v>
      </c>
      <c r="Q258" s="200"/>
      <c r="R258" s="201">
        <v>0</v>
      </c>
      <c r="S258" s="200"/>
      <c r="T258" s="202"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80</v>
      </c>
      <c r="AT258" s="204" t="s">
        <v>71</v>
      </c>
      <c r="AU258" s="204" t="s">
        <v>80</v>
      </c>
      <c r="AY258" s="203" t="s">
        <v>152</v>
      </c>
      <c r="BK258" s="205">
        <v>0</v>
      </c>
    </row>
    <row r="259" s="12" customFormat="1" ht="22.8" customHeight="1">
      <c r="A259" s="12"/>
      <c r="B259" s="192"/>
      <c r="C259" s="193"/>
      <c r="D259" s="194" t="s">
        <v>71</v>
      </c>
      <c r="E259" s="206" t="s">
        <v>157</v>
      </c>
      <c r="F259" s="206" t="s">
        <v>332</v>
      </c>
      <c r="G259" s="193"/>
      <c r="H259" s="193"/>
      <c r="I259" s="196"/>
      <c r="J259" s="207">
        <f>BK259</f>
        <v>0</v>
      </c>
      <c r="K259" s="193"/>
      <c r="L259" s="198"/>
      <c r="M259" s="199"/>
      <c r="N259" s="200"/>
      <c r="O259" s="200"/>
      <c r="P259" s="201">
        <f>SUM(P260:P262)</f>
        <v>0</v>
      </c>
      <c r="Q259" s="200"/>
      <c r="R259" s="201">
        <f>SUM(R260:R262)</f>
        <v>0</v>
      </c>
      <c r="S259" s="200"/>
      <c r="T259" s="202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80</v>
      </c>
      <c r="AT259" s="204" t="s">
        <v>71</v>
      </c>
      <c r="AU259" s="204" t="s">
        <v>80</v>
      </c>
      <c r="AY259" s="203" t="s">
        <v>152</v>
      </c>
      <c r="BK259" s="205">
        <f>SUM(BK260:BK262)</f>
        <v>0</v>
      </c>
    </row>
    <row r="260" s="2" customFormat="1" ht="33" customHeight="1">
      <c r="A260" s="41"/>
      <c r="B260" s="42"/>
      <c r="C260" s="208" t="s">
        <v>361</v>
      </c>
      <c r="D260" s="208" t="s">
        <v>154</v>
      </c>
      <c r="E260" s="209" t="s">
        <v>334</v>
      </c>
      <c r="F260" s="210" t="s">
        <v>335</v>
      </c>
      <c r="G260" s="211" t="s">
        <v>106</v>
      </c>
      <c r="H260" s="212">
        <v>12.582000000000001</v>
      </c>
      <c r="I260" s="213"/>
      <c r="J260" s="214">
        <f>ROUND(I260*H260,2)</f>
        <v>0</v>
      </c>
      <c r="K260" s="210" t="s">
        <v>19</v>
      </c>
      <c r="L260" s="47"/>
      <c r="M260" s="215" t="s">
        <v>19</v>
      </c>
      <c r="N260" s="216" t="s">
        <v>43</v>
      </c>
      <c r="O260" s="87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9" t="s">
        <v>157</v>
      </c>
      <c r="AT260" s="219" t="s">
        <v>154</v>
      </c>
      <c r="AU260" s="219" t="s">
        <v>82</v>
      </c>
      <c r="AY260" s="20" t="s">
        <v>152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80</v>
      </c>
      <c r="BK260" s="220">
        <f>ROUND(I260*H260,2)</f>
        <v>0</v>
      </c>
      <c r="BL260" s="20" t="s">
        <v>157</v>
      </c>
      <c r="BM260" s="219" t="s">
        <v>1125</v>
      </c>
    </row>
    <row r="261" s="14" customFormat="1">
      <c r="A261" s="14"/>
      <c r="B261" s="232"/>
      <c r="C261" s="233"/>
      <c r="D261" s="223" t="s">
        <v>159</v>
      </c>
      <c r="E261" s="234" t="s">
        <v>19</v>
      </c>
      <c r="F261" s="235" t="s">
        <v>1126</v>
      </c>
      <c r="G261" s="233"/>
      <c r="H261" s="236">
        <v>12.582000000000001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159</v>
      </c>
      <c r="AU261" s="242" t="s">
        <v>82</v>
      </c>
      <c r="AV261" s="14" t="s">
        <v>82</v>
      </c>
      <c r="AW261" s="14" t="s">
        <v>34</v>
      </c>
      <c r="AX261" s="14" t="s">
        <v>72</v>
      </c>
      <c r="AY261" s="242" t="s">
        <v>152</v>
      </c>
    </row>
    <row r="262" s="15" customFormat="1">
      <c r="A262" s="15"/>
      <c r="B262" s="243"/>
      <c r="C262" s="244"/>
      <c r="D262" s="223" t="s">
        <v>159</v>
      </c>
      <c r="E262" s="245" t="s">
        <v>114</v>
      </c>
      <c r="F262" s="246" t="s">
        <v>168</v>
      </c>
      <c r="G262" s="244"/>
      <c r="H262" s="247">
        <v>12.582000000000001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3" t="s">
        <v>159</v>
      </c>
      <c r="AU262" s="253" t="s">
        <v>82</v>
      </c>
      <c r="AV262" s="15" t="s">
        <v>157</v>
      </c>
      <c r="AW262" s="15" t="s">
        <v>34</v>
      </c>
      <c r="AX262" s="15" t="s">
        <v>80</v>
      </c>
      <c r="AY262" s="253" t="s">
        <v>152</v>
      </c>
    </row>
    <row r="263" s="12" customFormat="1" ht="22.8" customHeight="1">
      <c r="A263" s="12"/>
      <c r="B263" s="192"/>
      <c r="C263" s="193"/>
      <c r="D263" s="194" t="s">
        <v>71</v>
      </c>
      <c r="E263" s="206" t="s">
        <v>185</v>
      </c>
      <c r="F263" s="206" t="s">
        <v>339</v>
      </c>
      <c r="G263" s="193"/>
      <c r="H263" s="193"/>
      <c r="I263" s="196"/>
      <c r="J263" s="207">
        <f>BK263</f>
        <v>0</v>
      </c>
      <c r="K263" s="193"/>
      <c r="L263" s="198"/>
      <c r="M263" s="199"/>
      <c r="N263" s="200"/>
      <c r="O263" s="200"/>
      <c r="P263" s="201">
        <f>SUM(P264:P311)</f>
        <v>0</v>
      </c>
      <c r="Q263" s="200"/>
      <c r="R263" s="201">
        <f>SUM(R264:R311)</f>
        <v>44.562320400000004</v>
      </c>
      <c r="S263" s="200"/>
      <c r="T263" s="202">
        <f>SUM(T264:T311)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3" t="s">
        <v>80</v>
      </c>
      <c r="AT263" s="204" t="s">
        <v>71</v>
      </c>
      <c r="AU263" s="204" t="s">
        <v>80</v>
      </c>
      <c r="AY263" s="203" t="s">
        <v>152</v>
      </c>
      <c r="BK263" s="205">
        <f>SUM(BK264:BK311)</f>
        <v>0</v>
      </c>
    </row>
    <row r="264" s="2" customFormat="1" ht="44.25" customHeight="1">
      <c r="A264" s="41"/>
      <c r="B264" s="42"/>
      <c r="C264" s="208" t="s">
        <v>366</v>
      </c>
      <c r="D264" s="208" t="s">
        <v>154</v>
      </c>
      <c r="E264" s="209" t="s">
        <v>1127</v>
      </c>
      <c r="F264" s="210" t="s">
        <v>1128</v>
      </c>
      <c r="G264" s="211" t="s">
        <v>96</v>
      </c>
      <c r="H264" s="212">
        <v>8.8399999999999999</v>
      </c>
      <c r="I264" s="213"/>
      <c r="J264" s="214">
        <f>ROUND(I264*H264,2)</f>
        <v>0</v>
      </c>
      <c r="K264" s="210" t="s">
        <v>171</v>
      </c>
      <c r="L264" s="47"/>
      <c r="M264" s="215" t="s">
        <v>19</v>
      </c>
      <c r="N264" s="216" t="s">
        <v>43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9" t="s">
        <v>157</v>
      </c>
      <c r="AT264" s="219" t="s">
        <v>154</v>
      </c>
      <c r="AU264" s="219" t="s">
        <v>82</v>
      </c>
      <c r="AY264" s="20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80</v>
      </c>
      <c r="BK264" s="220">
        <f>ROUND(I264*H264,2)</f>
        <v>0</v>
      </c>
      <c r="BL264" s="20" t="s">
        <v>157</v>
      </c>
      <c r="BM264" s="219" t="s">
        <v>1129</v>
      </c>
    </row>
    <row r="265" s="2" customFormat="1">
      <c r="A265" s="41"/>
      <c r="B265" s="42"/>
      <c r="C265" s="43"/>
      <c r="D265" s="254" t="s">
        <v>173</v>
      </c>
      <c r="E265" s="43"/>
      <c r="F265" s="255" t="s">
        <v>1130</v>
      </c>
      <c r="G265" s="43"/>
      <c r="H265" s="43"/>
      <c r="I265" s="256"/>
      <c r="J265" s="43"/>
      <c r="K265" s="43"/>
      <c r="L265" s="47"/>
      <c r="M265" s="257"/>
      <c r="N265" s="258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173</v>
      </c>
      <c r="AU265" s="20" t="s">
        <v>82</v>
      </c>
    </row>
    <row r="266" s="14" customFormat="1">
      <c r="A266" s="14"/>
      <c r="B266" s="232"/>
      <c r="C266" s="233"/>
      <c r="D266" s="223" t="s">
        <v>159</v>
      </c>
      <c r="E266" s="234" t="s">
        <v>19</v>
      </c>
      <c r="F266" s="235" t="s">
        <v>1024</v>
      </c>
      <c r="G266" s="233"/>
      <c r="H266" s="236">
        <v>8.8399999999999999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2" t="s">
        <v>159</v>
      </c>
      <c r="AU266" s="242" t="s">
        <v>82</v>
      </c>
      <c r="AV266" s="14" t="s">
        <v>82</v>
      </c>
      <c r="AW266" s="14" t="s">
        <v>34</v>
      </c>
      <c r="AX266" s="14" t="s">
        <v>72</v>
      </c>
      <c r="AY266" s="242" t="s">
        <v>152</v>
      </c>
    </row>
    <row r="267" s="15" customFormat="1">
      <c r="A267" s="15"/>
      <c r="B267" s="243"/>
      <c r="C267" s="244"/>
      <c r="D267" s="223" t="s">
        <v>159</v>
      </c>
      <c r="E267" s="245" t="s">
        <v>19</v>
      </c>
      <c r="F267" s="246" t="s">
        <v>168</v>
      </c>
      <c r="G267" s="244"/>
      <c r="H267" s="247">
        <v>8.8399999999999999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3" t="s">
        <v>159</v>
      </c>
      <c r="AU267" s="253" t="s">
        <v>82</v>
      </c>
      <c r="AV267" s="15" t="s">
        <v>157</v>
      </c>
      <c r="AW267" s="15" t="s">
        <v>34</v>
      </c>
      <c r="AX267" s="15" t="s">
        <v>80</v>
      </c>
      <c r="AY267" s="253" t="s">
        <v>152</v>
      </c>
    </row>
    <row r="268" s="2" customFormat="1" ht="44.25" customHeight="1">
      <c r="A268" s="41"/>
      <c r="B268" s="42"/>
      <c r="C268" s="208" t="s">
        <v>371</v>
      </c>
      <c r="D268" s="208" t="s">
        <v>154</v>
      </c>
      <c r="E268" s="209" t="s">
        <v>1131</v>
      </c>
      <c r="F268" s="210" t="s">
        <v>1132</v>
      </c>
      <c r="G268" s="211" t="s">
        <v>96</v>
      </c>
      <c r="H268" s="212">
        <v>8.8399999999999999</v>
      </c>
      <c r="I268" s="213"/>
      <c r="J268" s="214">
        <f>ROUND(I268*H268,2)</f>
        <v>0</v>
      </c>
      <c r="K268" s="210" t="s">
        <v>171</v>
      </c>
      <c r="L268" s="47"/>
      <c r="M268" s="215" t="s">
        <v>19</v>
      </c>
      <c r="N268" s="216" t="s">
        <v>43</v>
      </c>
      <c r="O268" s="87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157</v>
      </c>
      <c r="AT268" s="219" t="s">
        <v>154</v>
      </c>
      <c r="AU268" s="219" t="s">
        <v>82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80</v>
      </c>
      <c r="BK268" s="220">
        <f>ROUND(I268*H268,2)</f>
        <v>0</v>
      </c>
      <c r="BL268" s="20" t="s">
        <v>157</v>
      </c>
      <c r="BM268" s="219" t="s">
        <v>1133</v>
      </c>
    </row>
    <row r="269" s="2" customFormat="1">
      <c r="A269" s="41"/>
      <c r="B269" s="42"/>
      <c r="C269" s="43"/>
      <c r="D269" s="254" t="s">
        <v>173</v>
      </c>
      <c r="E269" s="43"/>
      <c r="F269" s="255" t="s">
        <v>1134</v>
      </c>
      <c r="G269" s="43"/>
      <c r="H269" s="43"/>
      <c r="I269" s="256"/>
      <c r="J269" s="43"/>
      <c r="K269" s="43"/>
      <c r="L269" s="47"/>
      <c r="M269" s="257"/>
      <c r="N269" s="258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173</v>
      </c>
      <c r="AU269" s="20" t="s">
        <v>82</v>
      </c>
    </row>
    <row r="270" s="14" customFormat="1">
      <c r="A270" s="14"/>
      <c r="B270" s="232"/>
      <c r="C270" s="233"/>
      <c r="D270" s="223" t="s">
        <v>159</v>
      </c>
      <c r="E270" s="234" t="s">
        <v>19</v>
      </c>
      <c r="F270" s="235" t="s">
        <v>1024</v>
      </c>
      <c r="G270" s="233"/>
      <c r="H270" s="236">
        <v>8.8399999999999999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2" t="s">
        <v>159</v>
      </c>
      <c r="AU270" s="242" t="s">
        <v>82</v>
      </c>
      <c r="AV270" s="14" t="s">
        <v>82</v>
      </c>
      <c r="AW270" s="14" t="s">
        <v>34</v>
      </c>
      <c r="AX270" s="14" t="s">
        <v>80</v>
      </c>
      <c r="AY270" s="242" t="s">
        <v>152</v>
      </c>
    </row>
    <row r="271" s="2" customFormat="1" ht="44.25" customHeight="1">
      <c r="A271" s="41"/>
      <c r="B271" s="42"/>
      <c r="C271" s="208" t="s">
        <v>376</v>
      </c>
      <c r="D271" s="208" t="s">
        <v>154</v>
      </c>
      <c r="E271" s="209" t="s">
        <v>1135</v>
      </c>
      <c r="F271" s="210" t="s">
        <v>1136</v>
      </c>
      <c r="G271" s="211" t="s">
        <v>96</v>
      </c>
      <c r="H271" s="212">
        <v>9.3300000000000001</v>
      </c>
      <c r="I271" s="213"/>
      <c r="J271" s="214">
        <f>ROUND(I271*H271,2)</f>
        <v>0</v>
      </c>
      <c r="K271" s="210" t="s">
        <v>171</v>
      </c>
      <c r="L271" s="47"/>
      <c r="M271" s="215" t="s">
        <v>19</v>
      </c>
      <c r="N271" s="216" t="s">
        <v>43</v>
      </c>
      <c r="O271" s="87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9" t="s">
        <v>157</v>
      </c>
      <c r="AT271" s="219" t="s">
        <v>154</v>
      </c>
      <c r="AU271" s="219" t="s">
        <v>82</v>
      </c>
      <c r="AY271" s="20" t="s">
        <v>152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80</v>
      </c>
      <c r="BK271" s="220">
        <f>ROUND(I271*H271,2)</f>
        <v>0</v>
      </c>
      <c r="BL271" s="20" t="s">
        <v>157</v>
      </c>
      <c r="BM271" s="219" t="s">
        <v>1137</v>
      </c>
    </row>
    <row r="272" s="2" customFormat="1">
      <c r="A272" s="41"/>
      <c r="B272" s="42"/>
      <c r="C272" s="43"/>
      <c r="D272" s="254" t="s">
        <v>173</v>
      </c>
      <c r="E272" s="43"/>
      <c r="F272" s="255" t="s">
        <v>1138</v>
      </c>
      <c r="G272" s="43"/>
      <c r="H272" s="43"/>
      <c r="I272" s="256"/>
      <c r="J272" s="43"/>
      <c r="K272" s="43"/>
      <c r="L272" s="47"/>
      <c r="M272" s="257"/>
      <c r="N272" s="258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173</v>
      </c>
      <c r="AU272" s="20" t="s">
        <v>82</v>
      </c>
    </row>
    <row r="273" s="14" customFormat="1">
      <c r="A273" s="14"/>
      <c r="B273" s="232"/>
      <c r="C273" s="233"/>
      <c r="D273" s="223" t="s">
        <v>159</v>
      </c>
      <c r="E273" s="234" t="s">
        <v>19</v>
      </c>
      <c r="F273" s="235" t="s">
        <v>1021</v>
      </c>
      <c r="G273" s="233"/>
      <c r="H273" s="236">
        <v>6.6299999999999999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2" t="s">
        <v>159</v>
      </c>
      <c r="AU273" s="242" t="s">
        <v>82</v>
      </c>
      <c r="AV273" s="14" t="s">
        <v>82</v>
      </c>
      <c r="AW273" s="14" t="s">
        <v>34</v>
      </c>
      <c r="AX273" s="14" t="s">
        <v>72</v>
      </c>
      <c r="AY273" s="242" t="s">
        <v>152</v>
      </c>
    </row>
    <row r="274" s="14" customFormat="1">
      <c r="A274" s="14"/>
      <c r="B274" s="232"/>
      <c r="C274" s="233"/>
      <c r="D274" s="223" t="s">
        <v>159</v>
      </c>
      <c r="E274" s="234" t="s">
        <v>19</v>
      </c>
      <c r="F274" s="235" t="s">
        <v>1139</v>
      </c>
      <c r="G274" s="233"/>
      <c r="H274" s="236">
        <v>2.7000000000000002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2" t="s">
        <v>159</v>
      </c>
      <c r="AU274" s="242" t="s">
        <v>82</v>
      </c>
      <c r="AV274" s="14" t="s">
        <v>82</v>
      </c>
      <c r="AW274" s="14" t="s">
        <v>34</v>
      </c>
      <c r="AX274" s="14" t="s">
        <v>72</v>
      </c>
      <c r="AY274" s="242" t="s">
        <v>152</v>
      </c>
    </row>
    <row r="275" s="15" customFormat="1">
      <c r="A275" s="15"/>
      <c r="B275" s="243"/>
      <c r="C275" s="244"/>
      <c r="D275" s="223" t="s">
        <v>159</v>
      </c>
      <c r="E275" s="245" t="s">
        <v>19</v>
      </c>
      <c r="F275" s="246" t="s">
        <v>168</v>
      </c>
      <c r="G275" s="244"/>
      <c r="H275" s="247">
        <v>9.3300000000000001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3" t="s">
        <v>159</v>
      </c>
      <c r="AU275" s="253" t="s">
        <v>82</v>
      </c>
      <c r="AV275" s="15" t="s">
        <v>157</v>
      </c>
      <c r="AW275" s="15" t="s">
        <v>34</v>
      </c>
      <c r="AX275" s="15" t="s">
        <v>80</v>
      </c>
      <c r="AY275" s="253" t="s">
        <v>152</v>
      </c>
    </row>
    <row r="276" s="2" customFormat="1" ht="44.25" customHeight="1">
      <c r="A276" s="41"/>
      <c r="B276" s="42"/>
      <c r="C276" s="208" t="s">
        <v>382</v>
      </c>
      <c r="D276" s="208" t="s">
        <v>154</v>
      </c>
      <c r="E276" s="209" t="s">
        <v>1140</v>
      </c>
      <c r="F276" s="210" t="s">
        <v>1141</v>
      </c>
      <c r="G276" s="211" t="s">
        <v>96</v>
      </c>
      <c r="H276" s="212">
        <v>2.7000000000000002</v>
      </c>
      <c r="I276" s="213"/>
      <c r="J276" s="214">
        <f>ROUND(I276*H276,2)</f>
        <v>0</v>
      </c>
      <c r="K276" s="210" t="s">
        <v>171</v>
      </c>
      <c r="L276" s="47"/>
      <c r="M276" s="215" t="s">
        <v>19</v>
      </c>
      <c r="N276" s="216" t="s">
        <v>43</v>
      </c>
      <c r="O276" s="87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157</v>
      </c>
      <c r="AT276" s="219" t="s">
        <v>154</v>
      </c>
      <c r="AU276" s="219" t="s">
        <v>82</v>
      </c>
      <c r="AY276" s="20" t="s">
        <v>152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80</v>
      </c>
      <c r="BK276" s="220">
        <f>ROUND(I276*H276,2)</f>
        <v>0</v>
      </c>
      <c r="BL276" s="20" t="s">
        <v>157</v>
      </c>
      <c r="BM276" s="219" t="s">
        <v>1142</v>
      </c>
    </row>
    <row r="277" s="2" customFormat="1">
      <c r="A277" s="41"/>
      <c r="B277" s="42"/>
      <c r="C277" s="43"/>
      <c r="D277" s="254" t="s">
        <v>173</v>
      </c>
      <c r="E277" s="43"/>
      <c r="F277" s="255" t="s">
        <v>1143</v>
      </c>
      <c r="G277" s="43"/>
      <c r="H277" s="43"/>
      <c r="I277" s="256"/>
      <c r="J277" s="43"/>
      <c r="K277" s="43"/>
      <c r="L277" s="47"/>
      <c r="M277" s="257"/>
      <c r="N277" s="258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173</v>
      </c>
      <c r="AU277" s="20" t="s">
        <v>82</v>
      </c>
    </row>
    <row r="278" s="14" customFormat="1">
      <c r="A278" s="14"/>
      <c r="B278" s="232"/>
      <c r="C278" s="233"/>
      <c r="D278" s="223" t="s">
        <v>159</v>
      </c>
      <c r="E278" s="234" t="s">
        <v>19</v>
      </c>
      <c r="F278" s="235" t="s">
        <v>1139</v>
      </c>
      <c r="G278" s="233"/>
      <c r="H278" s="236">
        <v>2.7000000000000002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159</v>
      </c>
      <c r="AU278" s="242" t="s">
        <v>82</v>
      </c>
      <c r="AV278" s="14" t="s">
        <v>82</v>
      </c>
      <c r="AW278" s="14" t="s">
        <v>34</v>
      </c>
      <c r="AX278" s="14" t="s">
        <v>80</v>
      </c>
      <c r="AY278" s="242" t="s">
        <v>152</v>
      </c>
    </row>
    <row r="279" s="2" customFormat="1" ht="44.25" customHeight="1">
      <c r="A279" s="41"/>
      <c r="B279" s="42"/>
      <c r="C279" s="208" t="s">
        <v>390</v>
      </c>
      <c r="D279" s="208" t="s">
        <v>154</v>
      </c>
      <c r="E279" s="209" t="s">
        <v>1144</v>
      </c>
      <c r="F279" s="210" t="s">
        <v>1145</v>
      </c>
      <c r="G279" s="211" t="s">
        <v>96</v>
      </c>
      <c r="H279" s="212">
        <v>8.8399999999999999</v>
      </c>
      <c r="I279" s="213"/>
      <c r="J279" s="214">
        <f>ROUND(I279*H279,2)</f>
        <v>0</v>
      </c>
      <c r="K279" s="210" t="s">
        <v>171</v>
      </c>
      <c r="L279" s="47"/>
      <c r="M279" s="215" t="s">
        <v>19</v>
      </c>
      <c r="N279" s="216" t="s">
        <v>43</v>
      </c>
      <c r="O279" s="87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9" t="s">
        <v>157</v>
      </c>
      <c r="AT279" s="219" t="s">
        <v>154</v>
      </c>
      <c r="AU279" s="219" t="s">
        <v>82</v>
      </c>
      <c r="AY279" s="20" t="s">
        <v>152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80</v>
      </c>
      <c r="BK279" s="220">
        <f>ROUND(I279*H279,2)</f>
        <v>0</v>
      </c>
      <c r="BL279" s="20" t="s">
        <v>157</v>
      </c>
      <c r="BM279" s="219" t="s">
        <v>1146</v>
      </c>
    </row>
    <row r="280" s="2" customFormat="1">
      <c r="A280" s="41"/>
      <c r="B280" s="42"/>
      <c r="C280" s="43"/>
      <c r="D280" s="254" t="s">
        <v>173</v>
      </c>
      <c r="E280" s="43"/>
      <c r="F280" s="255" t="s">
        <v>1147</v>
      </c>
      <c r="G280" s="43"/>
      <c r="H280" s="43"/>
      <c r="I280" s="256"/>
      <c r="J280" s="43"/>
      <c r="K280" s="43"/>
      <c r="L280" s="47"/>
      <c r="M280" s="257"/>
      <c r="N280" s="258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173</v>
      </c>
      <c r="AU280" s="20" t="s">
        <v>82</v>
      </c>
    </row>
    <row r="281" s="14" customFormat="1">
      <c r="A281" s="14"/>
      <c r="B281" s="232"/>
      <c r="C281" s="233"/>
      <c r="D281" s="223" t="s">
        <v>159</v>
      </c>
      <c r="E281" s="234" t="s">
        <v>19</v>
      </c>
      <c r="F281" s="235" t="s">
        <v>1024</v>
      </c>
      <c r="G281" s="233"/>
      <c r="H281" s="236">
        <v>8.8399999999999999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2" t="s">
        <v>159</v>
      </c>
      <c r="AU281" s="242" t="s">
        <v>82</v>
      </c>
      <c r="AV281" s="14" t="s">
        <v>82</v>
      </c>
      <c r="AW281" s="14" t="s">
        <v>34</v>
      </c>
      <c r="AX281" s="14" t="s">
        <v>80</v>
      </c>
      <c r="AY281" s="242" t="s">
        <v>152</v>
      </c>
    </row>
    <row r="282" s="2" customFormat="1" ht="24.15" customHeight="1">
      <c r="A282" s="41"/>
      <c r="B282" s="42"/>
      <c r="C282" s="208" t="s">
        <v>396</v>
      </c>
      <c r="D282" s="208" t="s">
        <v>154</v>
      </c>
      <c r="E282" s="209" t="s">
        <v>1148</v>
      </c>
      <c r="F282" s="210" t="s">
        <v>1149</v>
      </c>
      <c r="G282" s="211" t="s">
        <v>96</v>
      </c>
      <c r="H282" s="212">
        <v>15.470000000000001</v>
      </c>
      <c r="I282" s="213"/>
      <c r="J282" s="214">
        <f>ROUND(I282*H282,2)</f>
        <v>0</v>
      </c>
      <c r="K282" s="210" t="s">
        <v>19</v>
      </c>
      <c r="L282" s="47"/>
      <c r="M282" s="215" t="s">
        <v>19</v>
      </c>
      <c r="N282" s="216" t="s">
        <v>43</v>
      </c>
      <c r="O282" s="87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9" t="s">
        <v>157</v>
      </c>
      <c r="AT282" s="219" t="s">
        <v>154</v>
      </c>
      <c r="AU282" s="219" t="s">
        <v>82</v>
      </c>
      <c r="AY282" s="20" t="s">
        <v>152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80</v>
      </c>
      <c r="BK282" s="220">
        <f>ROUND(I282*H282,2)</f>
        <v>0</v>
      </c>
      <c r="BL282" s="20" t="s">
        <v>157</v>
      </c>
      <c r="BM282" s="219" t="s">
        <v>1150</v>
      </c>
    </row>
    <row r="283" s="14" customFormat="1">
      <c r="A283" s="14"/>
      <c r="B283" s="232"/>
      <c r="C283" s="233"/>
      <c r="D283" s="223" t="s">
        <v>159</v>
      </c>
      <c r="E283" s="234" t="s">
        <v>19</v>
      </c>
      <c r="F283" s="235" t="s">
        <v>1024</v>
      </c>
      <c r="G283" s="233"/>
      <c r="H283" s="236">
        <v>8.8399999999999999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2" t="s">
        <v>159</v>
      </c>
      <c r="AU283" s="242" t="s">
        <v>82</v>
      </c>
      <c r="AV283" s="14" t="s">
        <v>82</v>
      </c>
      <c r="AW283" s="14" t="s">
        <v>34</v>
      </c>
      <c r="AX283" s="14" t="s">
        <v>72</v>
      </c>
      <c r="AY283" s="242" t="s">
        <v>152</v>
      </c>
    </row>
    <row r="284" s="14" customFormat="1">
      <c r="A284" s="14"/>
      <c r="B284" s="232"/>
      <c r="C284" s="233"/>
      <c r="D284" s="223" t="s">
        <v>159</v>
      </c>
      <c r="E284" s="234" t="s">
        <v>19</v>
      </c>
      <c r="F284" s="235" t="s">
        <v>1021</v>
      </c>
      <c r="G284" s="233"/>
      <c r="H284" s="236">
        <v>6.6299999999999999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159</v>
      </c>
      <c r="AU284" s="242" t="s">
        <v>82</v>
      </c>
      <c r="AV284" s="14" t="s">
        <v>82</v>
      </c>
      <c r="AW284" s="14" t="s">
        <v>34</v>
      </c>
      <c r="AX284" s="14" t="s">
        <v>72</v>
      </c>
      <c r="AY284" s="242" t="s">
        <v>152</v>
      </c>
    </row>
    <row r="285" s="15" customFormat="1">
      <c r="A285" s="15"/>
      <c r="B285" s="243"/>
      <c r="C285" s="244"/>
      <c r="D285" s="223" t="s">
        <v>159</v>
      </c>
      <c r="E285" s="245" t="s">
        <v>19</v>
      </c>
      <c r="F285" s="246" t="s">
        <v>168</v>
      </c>
      <c r="G285" s="244"/>
      <c r="H285" s="247">
        <v>15.470000000000001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3" t="s">
        <v>159</v>
      </c>
      <c r="AU285" s="253" t="s">
        <v>82</v>
      </c>
      <c r="AV285" s="15" t="s">
        <v>157</v>
      </c>
      <c r="AW285" s="15" t="s">
        <v>34</v>
      </c>
      <c r="AX285" s="15" t="s">
        <v>80</v>
      </c>
      <c r="AY285" s="253" t="s">
        <v>152</v>
      </c>
    </row>
    <row r="286" s="2" customFormat="1" ht="24.15" customHeight="1">
      <c r="A286" s="41"/>
      <c r="B286" s="42"/>
      <c r="C286" s="208" t="s">
        <v>400</v>
      </c>
      <c r="D286" s="208" t="s">
        <v>154</v>
      </c>
      <c r="E286" s="209" t="s">
        <v>821</v>
      </c>
      <c r="F286" s="210" t="s">
        <v>822</v>
      </c>
      <c r="G286" s="211" t="s">
        <v>96</v>
      </c>
      <c r="H286" s="212">
        <v>2.4700000000000002</v>
      </c>
      <c r="I286" s="213"/>
      <c r="J286" s="214">
        <f>ROUND(I286*H286,2)</f>
        <v>0</v>
      </c>
      <c r="K286" s="210" t="s">
        <v>19</v>
      </c>
      <c r="L286" s="47"/>
      <c r="M286" s="215" t="s">
        <v>19</v>
      </c>
      <c r="N286" s="216" t="s">
        <v>43</v>
      </c>
      <c r="O286" s="87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9" t="s">
        <v>157</v>
      </c>
      <c r="AT286" s="219" t="s">
        <v>154</v>
      </c>
      <c r="AU286" s="219" t="s">
        <v>82</v>
      </c>
      <c r="AY286" s="20" t="s">
        <v>152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80</v>
      </c>
      <c r="BK286" s="220">
        <f>ROUND(I286*H286,2)</f>
        <v>0</v>
      </c>
      <c r="BL286" s="20" t="s">
        <v>157</v>
      </c>
      <c r="BM286" s="219" t="s">
        <v>1151</v>
      </c>
    </row>
    <row r="287" s="14" customFormat="1">
      <c r="A287" s="14"/>
      <c r="B287" s="232"/>
      <c r="C287" s="233"/>
      <c r="D287" s="223" t="s">
        <v>159</v>
      </c>
      <c r="E287" s="234" t="s">
        <v>19</v>
      </c>
      <c r="F287" s="235" t="s">
        <v>708</v>
      </c>
      <c r="G287" s="233"/>
      <c r="H287" s="236">
        <v>2.4700000000000002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2" t="s">
        <v>159</v>
      </c>
      <c r="AU287" s="242" t="s">
        <v>82</v>
      </c>
      <c r="AV287" s="14" t="s">
        <v>82</v>
      </c>
      <c r="AW287" s="14" t="s">
        <v>34</v>
      </c>
      <c r="AX287" s="14" t="s">
        <v>80</v>
      </c>
      <c r="AY287" s="242" t="s">
        <v>152</v>
      </c>
    </row>
    <row r="288" s="2" customFormat="1" ht="33" customHeight="1">
      <c r="A288" s="41"/>
      <c r="B288" s="42"/>
      <c r="C288" s="208" t="s">
        <v>405</v>
      </c>
      <c r="D288" s="208" t="s">
        <v>154</v>
      </c>
      <c r="E288" s="209" t="s">
        <v>824</v>
      </c>
      <c r="F288" s="210" t="s">
        <v>825</v>
      </c>
      <c r="G288" s="211" t="s">
        <v>96</v>
      </c>
      <c r="H288" s="212">
        <v>2.4700000000000002</v>
      </c>
      <c r="I288" s="213"/>
      <c r="J288" s="214">
        <f>ROUND(I288*H288,2)</f>
        <v>0</v>
      </c>
      <c r="K288" s="210" t="s">
        <v>177</v>
      </c>
      <c r="L288" s="47"/>
      <c r="M288" s="215" t="s">
        <v>19</v>
      </c>
      <c r="N288" s="216" t="s">
        <v>43</v>
      </c>
      <c r="O288" s="87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157</v>
      </c>
      <c r="AT288" s="219" t="s">
        <v>154</v>
      </c>
      <c r="AU288" s="219" t="s">
        <v>82</v>
      </c>
      <c r="AY288" s="20" t="s">
        <v>152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80</v>
      </c>
      <c r="BK288" s="220">
        <f>ROUND(I288*H288,2)</f>
        <v>0</v>
      </c>
      <c r="BL288" s="20" t="s">
        <v>157</v>
      </c>
      <c r="BM288" s="219" t="s">
        <v>1152</v>
      </c>
    </row>
    <row r="289" s="2" customFormat="1">
      <c r="A289" s="41"/>
      <c r="B289" s="42"/>
      <c r="C289" s="43"/>
      <c r="D289" s="254" t="s">
        <v>173</v>
      </c>
      <c r="E289" s="43"/>
      <c r="F289" s="255" t="s">
        <v>827</v>
      </c>
      <c r="G289" s="43"/>
      <c r="H289" s="43"/>
      <c r="I289" s="256"/>
      <c r="J289" s="43"/>
      <c r="K289" s="43"/>
      <c r="L289" s="47"/>
      <c r="M289" s="257"/>
      <c r="N289" s="258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173</v>
      </c>
      <c r="AU289" s="20" t="s">
        <v>82</v>
      </c>
    </row>
    <row r="290" s="14" customFormat="1">
      <c r="A290" s="14"/>
      <c r="B290" s="232"/>
      <c r="C290" s="233"/>
      <c r="D290" s="223" t="s">
        <v>159</v>
      </c>
      <c r="E290" s="234" t="s">
        <v>19</v>
      </c>
      <c r="F290" s="235" t="s">
        <v>708</v>
      </c>
      <c r="G290" s="233"/>
      <c r="H290" s="236">
        <v>2.4700000000000002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2" t="s">
        <v>159</v>
      </c>
      <c r="AU290" s="242" t="s">
        <v>82</v>
      </c>
      <c r="AV290" s="14" t="s">
        <v>82</v>
      </c>
      <c r="AW290" s="14" t="s">
        <v>34</v>
      </c>
      <c r="AX290" s="14" t="s">
        <v>80</v>
      </c>
      <c r="AY290" s="242" t="s">
        <v>152</v>
      </c>
    </row>
    <row r="291" s="2" customFormat="1" ht="33" customHeight="1">
      <c r="A291" s="41"/>
      <c r="B291" s="42"/>
      <c r="C291" s="208" t="s">
        <v>409</v>
      </c>
      <c r="D291" s="208" t="s">
        <v>154</v>
      </c>
      <c r="E291" s="209" t="s">
        <v>341</v>
      </c>
      <c r="F291" s="210" t="s">
        <v>342</v>
      </c>
      <c r="G291" s="211" t="s">
        <v>96</v>
      </c>
      <c r="H291" s="212">
        <v>72.670000000000002</v>
      </c>
      <c r="I291" s="213"/>
      <c r="J291" s="214">
        <f>ROUND(I291*H291,2)</f>
        <v>0</v>
      </c>
      <c r="K291" s="210" t="s">
        <v>19</v>
      </c>
      <c r="L291" s="47"/>
      <c r="M291" s="215" t="s">
        <v>19</v>
      </c>
      <c r="N291" s="216" t="s">
        <v>43</v>
      </c>
      <c r="O291" s="87"/>
      <c r="P291" s="217">
        <f>O291*H291</f>
        <v>0</v>
      </c>
      <c r="Q291" s="217">
        <v>0.46000000000000002</v>
      </c>
      <c r="R291" s="217">
        <f>Q291*H291</f>
        <v>33.428200000000004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157</v>
      </c>
      <c r="AT291" s="219" t="s">
        <v>154</v>
      </c>
      <c r="AU291" s="219" t="s">
        <v>82</v>
      </c>
      <c r="AY291" s="20" t="s">
        <v>152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80</v>
      </c>
      <c r="BK291" s="220">
        <f>ROUND(I291*H291,2)</f>
        <v>0</v>
      </c>
      <c r="BL291" s="20" t="s">
        <v>157</v>
      </c>
      <c r="BM291" s="219" t="s">
        <v>1153</v>
      </c>
    </row>
    <row r="292" s="14" customFormat="1">
      <c r="A292" s="14"/>
      <c r="B292" s="232"/>
      <c r="C292" s="233"/>
      <c r="D292" s="223" t="s">
        <v>159</v>
      </c>
      <c r="E292" s="234" t="s">
        <v>19</v>
      </c>
      <c r="F292" s="235" t="s">
        <v>829</v>
      </c>
      <c r="G292" s="233"/>
      <c r="H292" s="236">
        <v>72.670000000000002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2" t="s">
        <v>159</v>
      </c>
      <c r="AU292" s="242" t="s">
        <v>82</v>
      </c>
      <c r="AV292" s="14" t="s">
        <v>82</v>
      </c>
      <c r="AW292" s="14" t="s">
        <v>34</v>
      </c>
      <c r="AX292" s="14" t="s">
        <v>72</v>
      </c>
      <c r="AY292" s="242" t="s">
        <v>152</v>
      </c>
    </row>
    <row r="293" s="15" customFormat="1">
      <c r="A293" s="15"/>
      <c r="B293" s="243"/>
      <c r="C293" s="244"/>
      <c r="D293" s="223" t="s">
        <v>159</v>
      </c>
      <c r="E293" s="245" t="s">
        <v>19</v>
      </c>
      <c r="F293" s="246" t="s">
        <v>168</v>
      </c>
      <c r="G293" s="244"/>
      <c r="H293" s="247">
        <v>72.670000000000002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3" t="s">
        <v>159</v>
      </c>
      <c r="AU293" s="253" t="s">
        <v>82</v>
      </c>
      <c r="AV293" s="15" t="s">
        <v>157</v>
      </c>
      <c r="AW293" s="15" t="s">
        <v>34</v>
      </c>
      <c r="AX293" s="15" t="s">
        <v>80</v>
      </c>
      <c r="AY293" s="253" t="s">
        <v>152</v>
      </c>
    </row>
    <row r="294" s="2" customFormat="1" ht="33" customHeight="1">
      <c r="A294" s="41"/>
      <c r="B294" s="42"/>
      <c r="C294" s="208" t="s">
        <v>413</v>
      </c>
      <c r="D294" s="208" t="s">
        <v>154</v>
      </c>
      <c r="E294" s="209" t="s">
        <v>346</v>
      </c>
      <c r="F294" s="210" t="s">
        <v>347</v>
      </c>
      <c r="G294" s="211" t="s">
        <v>96</v>
      </c>
      <c r="H294" s="212">
        <v>96.030000000000001</v>
      </c>
      <c r="I294" s="213"/>
      <c r="J294" s="214">
        <f>ROUND(I294*H294,2)</f>
        <v>0</v>
      </c>
      <c r="K294" s="210" t="s">
        <v>171</v>
      </c>
      <c r="L294" s="47"/>
      <c r="M294" s="215" t="s">
        <v>19</v>
      </c>
      <c r="N294" s="216" t="s">
        <v>43</v>
      </c>
      <c r="O294" s="87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157</v>
      </c>
      <c r="AT294" s="219" t="s">
        <v>154</v>
      </c>
      <c r="AU294" s="219" t="s">
        <v>82</v>
      </c>
      <c r="AY294" s="20" t="s">
        <v>152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80</v>
      </c>
      <c r="BK294" s="220">
        <f>ROUND(I294*H294,2)</f>
        <v>0</v>
      </c>
      <c r="BL294" s="20" t="s">
        <v>157</v>
      </c>
      <c r="BM294" s="219" t="s">
        <v>1154</v>
      </c>
    </row>
    <row r="295" s="2" customFormat="1">
      <c r="A295" s="41"/>
      <c r="B295" s="42"/>
      <c r="C295" s="43"/>
      <c r="D295" s="254" t="s">
        <v>173</v>
      </c>
      <c r="E295" s="43"/>
      <c r="F295" s="255" t="s">
        <v>349</v>
      </c>
      <c r="G295" s="43"/>
      <c r="H295" s="43"/>
      <c r="I295" s="256"/>
      <c r="J295" s="43"/>
      <c r="K295" s="43"/>
      <c r="L295" s="47"/>
      <c r="M295" s="257"/>
      <c r="N295" s="258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173</v>
      </c>
      <c r="AU295" s="20" t="s">
        <v>82</v>
      </c>
    </row>
    <row r="296" s="14" customFormat="1">
      <c r="A296" s="14"/>
      <c r="B296" s="232"/>
      <c r="C296" s="233"/>
      <c r="D296" s="223" t="s">
        <v>159</v>
      </c>
      <c r="E296" s="234" t="s">
        <v>19</v>
      </c>
      <c r="F296" s="235" t="s">
        <v>350</v>
      </c>
      <c r="G296" s="233"/>
      <c r="H296" s="236">
        <v>96.030000000000001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2" t="s">
        <v>159</v>
      </c>
      <c r="AU296" s="242" t="s">
        <v>82</v>
      </c>
      <c r="AV296" s="14" t="s">
        <v>82</v>
      </c>
      <c r="AW296" s="14" t="s">
        <v>34</v>
      </c>
      <c r="AX296" s="14" t="s">
        <v>80</v>
      </c>
      <c r="AY296" s="242" t="s">
        <v>152</v>
      </c>
    </row>
    <row r="297" s="2" customFormat="1" ht="37.8" customHeight="1">
      <c r="A297" s="41"/>
      <c r="B297" s="42"/>
      <c r="C297" s="208" t="s">
        <v>418</v>
      </c>
      <c r="D297" s="208" t="s">
        <v>154</v>
      </c>
      <c r="E297" s="209" t="s">
        <v>1155</v>
      </c>
      <c r="F297" s="210" t="s">
        <v>1156</v>
      </c>
      <c r="G297" s="211" t="s">
        <v>96</v>
      </c>
      <c r="H297" s="212">
        <v>25.829999999999998</v>
      </c>
      <c r="I297" s="213"/>
      <c r="J297" s="214">
        <f>ROUND(I297*H297,2)</f>
        <v>0</v>
      </c>
      <c r="K297" s="210" t="s">
        <v>171</v>
      </c>
      <c r="L297" s="47"/>
      <c r="M297" s="215" t="s">
        <v>19</v>
      </c>
      <c r="N297" s="216" t="s">
        <v>43</v>
      </c>
      <c r="O297" s="87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157</v>
      </c>
      <c r="AT297" s="219" t="s">
        <v>154</v>
      </c>
      <c r="AU297" s="219" t="s">
        <v>82</v>
      </c>
      <c r="AY297" s="20" t="s">
        <v>152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80</v>
      </c>
      <c r="BK297" s="220">
        <f>ROUND(I297*H297,2)</f>
        <v>0</v>
      </c>
      <c r="BL297" s="20" t="s">
        <v>157</v>
      </c>
      <c r="BM297" s="219" t="s">
        <v>1157</v>
      </c>
    </row>
    <row r="298" s="2" customFormat="1">
      <c r="A298" s="41"/>
      <c r="B298" s="42"/>
      <c r="C298" s="43"/>
      <c r="D298" s="254" t="s">
        <v>173</v>
      </c>
      <c r="E298" s="43"/>
      <c r="F298" s="255" t="s">
        <v>1158</v>
      </c>
      <c r="G298" s="43"/>
      <c r="H298" s="43"/>
      <c r="I298" s="256"/>
      <c r="J298" s="43"/>
      <c r="K298" s="43"/>
      <c r="L298" s="47"/>
      <c r="M298" s="257"/>
      <c r="N298" s="258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173</v>
      </c>
      <c r="AU298" s="20" t="s">
        <v>82</v>
      </c>
    </row>
    <row r="299" s="14" customFormat="1">
      <c r="A299" s="14"/>
      <c r="B299" s="232"/>
      <c r="C299" s="233"/>
      <c r="D299" s="223" t="s">
        <v>159</v>
      </c>
      <c r="E299" s="234" t="s">
        <v>19</v>
      </c>
      <c r="F299" s="235" t="s">
        <v>94</v>
      </c>
      <c r="G299" s="233"/>
      <c r="H299" s="236">
        <v>25.829999999999998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159</v>
      </c>
      <c r="AU299" s="242" t="s">
        <v>82</v>
      </c>
      <c r="AV299" s="14" t="s">
        <v>82</v>
      </c>
      <c r="AW299" s="14" t="s">
        <v>34</v>
      </c>
      <c r="AX299" s="14" t="s">
        <v>80</v>
      </c>
      <c r="AY299" s="242" t="s">
        <v>152</v>
      </c>
    </row>
    <row r="300" s="2" customFormat="1" ht="44.25" customHeight="1">
      <c r="A300" s="41"/>
      <c r="B300" s="42"/>
      <c r="C300" s="208" t="s">
        <v>422</v>
      </c>
      <c r="D300" s="208" t="s">
        <v>154</v>
      </c>
      <c r="E300" s="209" t="s">
        <v>362</v>
      </c>
      <c r="F300" s="210" t="s">
        <v>363</v>
      </c>
      <c r="G300" s="211" t="s">
        <v>96</v>
      </c>
      <c r="H300" s="212">
        <v>70.200000000000003</v>
      </c>
      <c r="I300" s="213"/>
      <c r="J300" s="214">
        <f>ROUND(I300*H300,2)</f>
        <v>0</v>
      </c>
      <c r="K300" s="210" t="s">
        <v>171</v>
      </c>
      <c r="L300" s="47"/>
      <c r="M300" s="215" t="s">
        <v>19</v>
      </c>
      <c r="N300" s="216" t="s">
        <v>43</v>
      </c>
      <c r="O300" s="87"/>
      <c r="P300" s="217">
        <f>O300*H300</f>
        <v>0</v>
      </c>
      <c r="Q300" s="217">
        <v>0.12966</v>
      </c>
      <c r="R300" s="217">
        <f>Q300*H300</f>
        <v>9.102132000000001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157</v>
      </c>
      <c r="AT300" s="219" t="s">
        <v>154</v>
      </c>
      <c r="AU300" s="219" t="s">
        <v>82</v>
      </c>
      <c r="AY300" s="20" t="s">
        <v>152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80</v>
      </c>
      <c r="BK300" s="220">
        <f>ROUND(I300*H300,2)</f>
        <v>0</v>
      </c>
      <c r="BL300" s="20" t="s">
        <v>157</v>
      </c>
      <c r="BM300" s="219" t="s">
        <v>1159</v>
      </c>
    </row>
    <row r="301" s="2" customFormat="1">
      <c r="A301" s="41"/>
      <c r="B301" s="42"/>
      <c r="C301" s="43"/>
      <c r="D301" s="254" t="s">
        <v>173</v>
      </c>
      <c r="E301" s="43"/>
      <c r="F301" s="255" t="s">
        <v>365</v>
      </c>
      <c r="G301" s="43"/>
      <c r="H301" s="43"/>
      <c r="I301" s="256"/>
      <c r="J301" s="43"/>
      <c r="K301" s="43"/>
      <c r="L301" s="47"/>
      <c r="M301" s="257"/>
      <c r="N301" s="258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173</v>
      </c>
      <c r="AU301" s="20" t="s">
        <v>82</v>
      </c>
    </row>
    <row r="302" s="14" customFormat="1">
      <c r="A302" s="14"/>
      <c r="B302" s="232"/>
      <c r="C302" s="233"/>
      <c r="D302" s="223" t="s">
        <v>159</v>
      </c>
      <c r="E302" s="234" t="s">
        <v>19</v>
      </c>
      <c r="F302" s="235" t="s">
        <v>98</v>
      </c>
      <c r="G302" s="233"/>
      <c r="H302" s="236">
        <v>70.200000000000003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2" t="s">
        <v>159</v>
      </c>
      <c r="AU302" s="242" t="s">
        <v>82</v>
      </c>
      <c r="AV302" s="14" t="s">
        <v>82</v>
      </c>
      <c r="AW302" s="14" t="s">
        <v>34</v>
      </c>
      <c r="AX302" s="14" t="s">
        <v>80</v>
      </c>
      <c r="AY302" s="242" t="s">
        <v>152</v>
      </c>
    </row>
    <row r="303" s="2" customFormat="1" ht="55.5" customHeight="1">
      <c r="A303" s="41"/>
      <c r="B303" s="42"/>
      <c r="C303" s="208" t="s">
        <v>426</v>
      </c>
      <c r="D303" s="208" t="s">
        <v>154</v>
      </c>
      <c r="E303" s="209" t="s">
        <v>837</v>
      </c>
      <c r="F303" s="210" t="s">
        <v>838</v>
      </c>
      <c r="G303" s="211" t="s">
        <v>96</v>
      </c>
      <c r="H303" s="212">
        <v>2.4700000000000002</v>
      </c>
      <c r="I303" s="213"/>
      <c r="J303" s="214">
        <f>ROUND(I303*H303,2)</f>
        <v>0</v>
      </c>
      <c r="K303" s="210" t="s">
        <v>177</v>
      </c>
      <c r="L303" s="47"/>
      <c r="M303" s="215" t="s">
        <v>19</v>
      </c>
      <c r="N303" s="216" t="s">
        <v>43</v>
      </c>
      <c r="O303" s="87"/>
      <c r="P303" s="217">
        <f>O303*H303</f>
        <v>0</v>
      </c>
      <c r="Q303" s="217">
        <v>0.1837</v>
      </c>
      <c r="R303" s="217">
        <f>Q303*H303</f>
        <v>0.45373900000000006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157</v>
      </c>
      <c r="AT303" s="219" t="s">
        <v>154</v>
      </c>
      <c r="AU303" s="219" t="s">
        <v>82</v>
      </c>
      <c r="AY303" s="20" t="s">
        <v>152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80</v>
      </c>
      <c r="BK303" s="220">
        <f>ROUND(I303*H303,2)</f>
        <v>0</v>
      </c>
      <c r="BL303" s="20" t="s">
        <v>157</v>
      </c>
      <c r="BM303" s="219" t="s">
        <v>1160</v>
      </c>
    </row>
    <row r="304" s="2" customFormat="1">
      <c r="A304" s="41"/>
      <c r="B304" s="42"/>
      <c r="C304" s="43"/>
      <c r="D304" s="254" t="s">
        <v>173</v>
      </c>
      <c r="E304" s="43"/>
      <c r="F304" s="255" t="s">
        <v>840</v>
      </c>
      <c r="G304" s="43"/>
      <c r="H304" s="43"/>
      <c r="I304" s="256"/>
      <c r="J304" s="43"/>
      <c r="K304" s="43"/>
      <c r="L304" s="47"/>
      <c r="M304" s="257"/>
      <c r="N304" s="258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173</v>
      </c>
      <c r="AU304" s="20" t="s">
        <v>82</v>
      </c>
    </row>
    <row r="305" s="14" customFormat="1">
      <c r="A305" s="14"/>
      <c r="B305" s="232"/>
      <c r="C305" s="233"/>
      <c r="D305" s="223" t="s">
        <v>159</v>
      </c>
      <c r="E305" s="234" t="s">
        <v>19</v>
      </c>
      <c r="F305" s="235" t="s">
        <v>708</v>
      </c>
      <c r="G305" s="233"/>
      <c r="H305" s="236">
        <v>2.4700000000000002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2" t="s">
        <v>159</v>
      </c>
      <c r="AU305" s="242" t="s">
        <v>82</v>
      </c>
      <c r="AV305" s="14" t="s">
        <v>82</v>
      </c>
      <c r="AW305" s="14" t="s">
        <v>34</v>
      </c>
      <c r="AX305" s="14" t="s">
        <v>80</v>
      </c>
      <c r="AY305" s="242" t="s">
        <v>152</v>
      </c>
    </row>
    <row r="306" s="2" customFormat="1" ht="78" customHeight="1">
      <c r="A306" s="41"/>
      <c r="B306" s="42"/>
      <c r="C306" s="208" t="s">
        <v>430</v>
      </c>
      <c r="D306" s="208" t="s">
        <v>154</v>
      </c>
      <c r="E306" s="209" t="s">
        <v>1161</v>
      </c>
      <c r="F306" s="210" t="s">
        <v>1162</v>
      </c>
      <c r="G306" s="211" t="s">
        <v>96</v>
      </c>
      <c r="H306" s="212">
        <v>6.6299999999999999</v>
      </c>
      <c r="I306" s="213"/>
      <c r="J306" s="214">
        <f>ROUND(I306*H306,2)</f>
        <v>0</v>
      </c>
      <c r="K306" s="210" t="s">
        <v>171</v>
      </c>
      <c r="L306" s="47"/>
      <c r="M306" s="215" t="s">
        <v>19</v>
      </c>
      <c r="N306" s="216" t="s">
        <v>43</v>
      </c>
      <c r="O306" s="87"/>
      <c r="P306" s="217">
        <f>O306*H306</f>
        <v>0</v>
      </c>
      <c r="Q306" s="217">
        <v>0.089219999999999994</v>
      </c>
      <c r="R306" s="217">
        <f>Q306*H306</f>
        <v>0.59152859999999996</v>
      </c>
      <c r="S306" s="217">
        <v>0</v>
      </c>
      <c r="T306" s="21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9" t="s">
        <v>157</v>
      </c>
      <c r="AT306" s="219" t="s">
        <v>154</v>
      </c>
      <c r="AU306" s="219" t="s">
        <v>82</v>
      </c>
      <c r="AY306" s="20" t="s">
        <v>152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80</v>
      </c>
      <c r="BK306" s="220">
        <f>ROUND(I306*H306,2)</f>
        <v>0</v>
      </c>
      <c r="BL306" s="20" t="s">
        <v>157</v>
      </c>
      <c r="BM306" s="219" t="s">
        <v>1163</v>
      </c>
    </row>
    <row r="307" s="2" customFormat="1">
      <c r="A307" s="41"/>
      <c r="B307" s="42"/>
      <c r="C307" s="43"/>
      <c r="D307" s="254" t="s">
        <v>173</v>
      </c>
      <c r="E307" s="43"/>
      <c r="F307" s="255" t="s">
        <v>1164</v>
      </c>
      <c r="G307" s="43"/>
      <c r="H307" s="43"/>
      <c r="I307" s="256"/>
      <c r="J307" s="43"/>
      <c r="K307" s="43"/>
      <c r="L307" s="47"/>
      <c r="M307" s="257"/>
      <c r="N307" s="258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173</v>
      </c>
      <c r="AU307" s="20" t="s">
        <v>82</v>
      </c>
    </row>
    <row r="308" s="14" customFormat="1">
      <c r="A308" s="14"/>
      <c r="B308" s="232"/>
      <c r="C308" s="233"/>
      <c r="D308" s="223" t="s">
        <v>159</v>
      </c>
      <c r="E308" s="234" t="s">
        <v>19</v>
      </c>
      <c r="F308" s="235" t="s">
        <v>1021</v>
      </c>
      <c r="G308" s="233"/>
      <c r="H308" s="236">
        <v>6.6299999999999999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159</v>
      </c>
      <c r="AU308" s="242" t="s">
        <v>82</v>
      </c>
      <c r="AV308" s="14" t="s">
        <v>82</v>
      </c>
      <c r="AW308" s="14" t="s">
        <v>34</v>
      </c>
      <c r="AX308" s="14" t="s">
        <v>80</v>
      </c>
      <c r="AY308" s="242" t="s">
        <v>152</v>
      </c>
    </row>
    <row r="309" s="2" customFormat="1" ht="78" customHeight="1">
      <c r="A309" s="41"/>
      <c r="B309" s="42"/>
      <c r="C309" s="208" t="s">
        <v>434</v>
      </c>
      <c r="D309" s="208" t="s">
        <v>154</v>
      </c>
      <c r="E309" s="209" t="s">
        <v>1165</v>
      </c>
      <c r="F309" s="210" t="s">
        <v>1166</v>
      </c>
      <c r="G309" s="211" t="s">
        <v>96</v>
      </c>
      <c r="H309" s="212">
        <v>8.8399999999999999</v>
      </c>
      <c r="I309" s="213"/>
      <c r="J309" s="214">
        <f>ROUND(I309*H309,2)</f>
        <v>0</v>
      </c>
      <c r="K309" s="210" t="s">
        <v>171</v>
      </c>
      <c r="L309" s="47"/>
      <c r="M309" s="215" t="s">
        <v>19</v>
      </c>
      <c r="N309" s="216" t="s">
        <v>43</v>
      </c>
      <c r="O309" s="87"/>
      <c r="P309" s="217">
        <f>O309*H309</f>
        <v>0</v>
      </c>
      <c r="Q309" s="217">
        <v>0.11162</v>
      </c>
      <c r="R309" s="217">
        <f>Q309*H309</f>
        <v>0.98672079999999995</v>
      </c>
      <c r="S309" s="217">
        <v>0</v>
      </c>
      <c r="T309" s="21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9" t="s">
        <v>157</v>
      </c>
      <c r="AT309" s="219" t="s">
        <v>154</v>
      </c>
      <c r="AU309" s="219" t="s">
        <v>82</v>
      </c>
      <c r="AY309" s="20" t="s">
        <v>152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80</v>
      </c>
      <c r="BK309" s="220">
        <f>ROUND(I309*H309,2)</f>
        <v>0</v>
      </c>
      <c r="BL309" s="20" t="s">
        <v>157</v>
      </c>
      <c r="BM309" s="219" t="s">
        <v>1167</v>
      </c>
    </row>
    <row r="310" s="2" customFormat="1">
      <c r="A310" s="41"/>
      <c r="B310" s="42"/>
      <c r="C310" s="43"/>
      <c r="D310" s="254" t="s">
        <v>173</v>
      </c>
      <c r="E310" s="43"/>
      <c r="F310" s="255" t="s">
        <v>1168</v>
      </c>
      <c r="G310" s="43"/>
      <c r="H310" s="43"/>
      <c r="I310" s="256"/>
      <c r="J310" s="43"/>
      <c r="K310" s="43"/>
      <c r="L310" s="47"/>
      <c r="M310" s="257"/>
      <c r="N310" s="258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173</v>
      </c>
      <c r="AU310" s="20" t="s">
        <v>82</v>
      </c>
    </row>
    <row r="311" s="14" customFormat="1">
      <c r="A311" s="14"/>
      <c r="B311" s="232"/>
      <c r="C311" s="233"/>
      <c r="D311" s="223" t="s">
        <v>159</v>
      </c>
      <c r="E311" s="234" t="s">
        <v>19</v>
      </c>
      <c r="F311" s="235" t="s">
        <v>1024</v>
      </c>
      <c r="G311" s="233"/>
      <c r="H311" s="236">
        <v>8.8399999999999999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2" t="s">
        <v>159</v>
      </c>
      <c r="AU311" s="242" t="s">
        <v>82</v>
      </c>
      <c r="AV311" s="14" t="s">
        <v>82</v>
      </c>
      <c r="AW311" s="14" t="s">
        <v>34</v>
      </c>
      <c r="AX311" s="14" t="s">
        <v>80</v>
      </c>
      <c r="AY311" s="242" t="s">
        <v>152</v>
      </c>
    </row>
    <row r="312" s="12" customFormat="1" ht="22.8" customHeight="1">
      <c r="A312" s="12"/>
      <c r="B312" s="192"/>
      <c r="C312" s="193"/>
      <c r="D312" s="194" t="s">
        <v>71</v>
      </c>
      <c r="E312" s="206" t="s">
        <v>203</v>
      </c>
      <c r="F312" s="206" t="s">
        <v>381</v>
      </c>
      <c r="G312" s="193"/>
      <c r="H312" s="193"/>
      <c r="I312" s="196"/>
      <c r="J312" s="207">
        <f>BK312</f>
        <v>0</v>
      </c>
      <c r="K312" s="193"/>
      <c r="L312" s="198"/>
      <c r="M312" s="199"/>
      <c r="N312" s="200"/>
      <c r="O312" s="200"/>
      <c r="P312" s="201">
        <f>SUM(P313:P340)</f>
        <v>0</v>
      </c>
      <c r="Q312" s="200"/>
      <c r="R312" s="201">
        <f>SUM(R313:R340)</f>
        <v>2.0461761900000002</v>
      </c>
      <c r="S312" s="200"/>
      <c r="T312" s="202">
        <f>SUM(T313:T340)</f>
        <v>6.1550500000000001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3" t="s">
        <v>80</v>
      </c>
      <c r="AT312" s="204" t="s">
        <v>71</v>
      </c>
      <c r="AU312" s="204" t="s">
        <v>80</v>
      </c>
      <c r="AY312" s="203" t="s">
        <v>152</v>
      </c>
      <c r="BK312" s="205">
        <f>SUM(BK313:BK340)</f>
        <v>0</v>
      </c>
    </row>
    <row r="313" s="2" customFormat="1" ht="33" customHeight="1">
      <c r="A313" s="41"/>
      <c r="B313" s="42"/>
      <c r="C313" s="208" t="s">
        <v>439</v>
      </c>
      <c r="D313" s="208" t="s">
        <v>154</v>
      </c>
      <c r="E313" s="209" t="s">
        <v>383</v>
      </c>
      <c r="F313" s="210" t="s">
        <v>384</v>
      </c>
      <c r="G313" s="211" t="s">
        <v>193</v>
      </c>
      <c r="H313" s="212">
        <v>139.80000000000001</v>
      </c>
      <c r="I313" s="213"/>
      <c r="J313" s="214">
        <f>ROUND(I313*H313,2)</f>
        <v>0</v>
      </c>
      <c r="K313" s="210" t="s">
        <v>171</v>
      </c>
      <c r="L313" s="47"/>
      <c r="M313" s="215" t="s">
        <v>19</v>
      </c>
      <c r="N313" s="216" t="s">
        <v>43</v>
      </c>
      <c r="O313" s="87"/>
      <c r="P313" s="217">
        <f>O313*H313</f>
        <v>0</v>
      </c>
      <c r="Q313" s="217">
        <v>0</v>
      </c>
      <c r="R313" s="217">
        <f>Q313*H313</f>
        <v>0</v>
      </c>
      <c r="S313" s="217">
        <v>0.043999999999999997</v>
      </c>
      <c r="T313" s="218">
        <f>S313*H313</f>
        <v>6.1512000000000002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157</v>
      </c>
      <c r="AT313" s="219" t="s">
        <v>154</v>
      </c>
      <c r="AU313" s="219" t="s">
        <v>82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80</v>
      </c>
      <c r="BK313" s="220">
        <f>ROUND(I313*H313,2)</f>
        <v>0</v>
      </c>
      <c r="BL313" s="20" t="s">
        <v>157</v>
      </c>
      <c r="BM313" s="219" t="s">
        <v>1169</v>
      </c>
    </row>
    <row r="314" s="2" customFormat="1">
      <c r="A314" s="41"/>
      <c r="B314" s="42"/>
      <c r="C314" s="43"/>
      <c r="D314" s="254" t="s">
        <v>173</v>
      </c>
      <c r="E314" s="43"/>
      <c r="F314" s="255" t="s">
        <v>386</v>
      </c>
      <c r="G314" s="43"/>
      <c r="H314" s="43"/>
      <c r="I314" s="256"/>
      <c r="J314" s="43"/>
      <c r="K314" s="43"/>
      <c r="L314" s="47"/>
      <c r="M314" s="257"/>
      <c r="N314" s="258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173</v>
      </c>
      <c r="AU314" s="20" t="s">
        <v>82</v>
      </c>
    </row>
    <row r="315" s="14" customFormat="1">
      <c r="A315" s="14"/>
      <c r="B315" s="232"/>
      <c r="C315" s="233"/>
      <c r="D315" s="223" t="s">
        <v>159</v>
      </c>
      <c r="E315" s="234" t="s">
        <v>19</v>
      </c>
      <c r="F315" s="235" t="s">
        <v>1170</v>
      </c>
      <c r="G315" s="233"/>
      <c r="H315" s="236">
        <v>139.80000000000001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2" t="s">
        <v>159</v>
      </c>
      <c r="AU315" s="242" t="s">
        <v>82</v>
      </c>
      <c r="AV315" s="14" t="s">
        <v>82</v>
      </c>
      <c r="AW315" s="14" t="s">
        <v>34</v>
      </c>
      <c r="AX315" s="14" t="s">
        <v>72</v>
      </c>
      <c r="AY315" s="242" t="s">
        <v>152</v>
      </c>
    </row>
    <row r="316" s="15" customFormat="1">
      <c r="A316" s="15"/>
      <c r="B316" s="243"/>
      <c r="C316" s="244"/>
      <c r="D316" s="223" t="s">
        <v>159</v>
      </c>
      <c r="E316" s="245" t="s">
        <v>19</v>
      </c>
      <c r="F316" s="246" t="s">
        <v>168</v>
      </c>
      <c r="G316" s="244"/>
      <c r="H316" s="247">
        <v>139.80000000000001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3" t="s">
        <v>159</v>
      </c>
      <c r="AU316" s="253" t="s">
        <v>82</v>
      </c>
      <c r="AV316" s="15" t="s">
        <v>157</v>
      </c>
      <c r="AW316" s="15" t="s">
        <v>34</v>
      </c>
      <c r="AX316" s="15" t="s">
        <v>80</v>
      </c>
      <c r="AY316" s="253" t="s">
        <v>152</v>
      </c>
    </row>
    <row r="317" s="2" customFormat="1" ht="21.75" customHeight="1">
      <c r="A317" s="41"/>
      <c r="B317" s="42"/>
      <c r="C317" s="208" t="s">
        <v>443</v>
      </c>
      <c r="D317" s="208" t="s">
        <v>154</v>
      </c>
      <c r="E317" s="209" t="s">
        <v>1171</v>
      </c>
      <c r="F317" s="210" t="s">
        <v>1172</v>
      </c>
      <c r="G317" s="211" t="s">
        <v>193</v>
      </c>
      <c r="H317" s="212">
        <v>139.80000000000001</v>
      </c>
      <c r="I317" s="213"/>
      <c r="J317" s="214">
        <f>ROUND(I317*H317,2)</f>
        <v>0</v>
      </c>
      <c r="K317" s="210" t="s">
        <v>19</v>
      </c>
      <c r="L317" s="47"/>
      <c r="M317" s="215" t="s">
        <v>19</v>
      </c>
      <c r="N317" s="216" t="s">
        <v>43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157</v>
      </c>
      <c r="AT317" s="219" t="s">
        <v>154</v>
      </c>
      <c r="AU317" s="219" t="s">
        <v>82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80</v>
      </c>
      <c r="BK317" s="220">
        <f>ROUND(I317*H317,2)</f>
        <v>0</v>
      </c>
      <c r="BL317" s="20" t="s">
        <v>157</v>
      </c>
      <c r="BM317" s="219" t="s">
        <v>1173</v>
      </c>
    </row>
    <row r="318" s="2" customFormat="1" ht="16.5" customHeight="1">
      <c r="A318" s="41"/>
      <c r="B318" s="42"/>
      <c r="C318" s="259" t="s">
        <v>448</v>
      </c>
      <c r="D318" s="259" t="s">
        <v>289</v>
      </c>
      <c r="E318" s="260" t="s">
        <v>1174</v>
      </c>
      <c r="F318" s="261" t="s">
        <v>1175</v>
      </c>
      <c r="G318" s="262" t="s">
        <v>193</v>
      </c>
      <c r="H318" s="263">
        <v>141.89699999999999</v>
      </c>
      <c r="I318" s="264"/>
      <c r="J318" s="265">
        <f>ROUND(I318*H318,2)</f>
        <v>0</v>
      </c>
      <c r="K318" s="261" t="s">
        <v>19</v>
      </c>
      <c r="L318" s="266"/>
      <c r="M318" s="267" t="s">
        <v>19</v>
      </c>
      <c r="N318" s="268" t="s">
        <v>43</v>
      </c>
      <c r="O318" s="87"/>
      <c r="P318" s="217">
        <f>O318*H318</f>
        <v>0</v>
      </c>
      <c r="Q318" s="217">
        <v>0.00027</v>
      </c>
      <c r="R318" s="217">
        <f>Q318*H318</f>
        <v>0.038312189999999996</v>
      </c>
      <c r="S318" s="217">
        <v>0</v>
      </c>
      <c r="T318" s="21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9" t="s">
        <v>203</v>
      </c>
      <c r="AT318" s="219" t="s">
        <v>289</v>
      </c>
      <c r="AU318" s="219" t="s">
        <v>82</v>
      </c>
      <c r="AY318" s="20" t="s">
        <v>152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80</v>
      </c>
      <c r="BK318" s="220">
        <f>ROUND(I318*H318,2)</f>
        <v>0</v>
      </c>
      <c r="BL318" s="20" t="s">
        <v>157</v>
      </c>
      <c r="BM318" s="219" t="s">
        <v>1176</v>
      </c>
    </row>
    <row r="319" s="14" customFormat="1">
      <c r="A319" s="14"/>
      <c r="B319" s="232"/>
      <c r="C319" s="233"/>
      <c r="D319" s="223" t="s">
        <v>159</v>
      </c>
      <c r="E319" s="234" t="s">
        <v>19</v>
      </c>
      <c r="F319" s="235" t="s">
        <v>1177</v>
      </c>
      <c r="G319" s="233"/>
      <c r="H319" s="236">
        <v>141.89699999999999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2" t="s">
        <v>159</v>
      </c>
      <c r="AU319" s="242" t="s">
        <v>82</v>
      </c>
      <c r="AV319" s="14" t="s">
        <v>82</v>
      </c>
      <c r="AW319" s="14" t="s">
        <v>34</v>
      </c>
      <c r="AX319" s="14" t="s">
        <v>80</v>
      </c>
      <c r="AY319" s="242" t="s">
        <v>152</v>
      </c>
    </row>
    <row r="320" s="2" customFormat="1" ht="24.15" customHeight="1">
      <c r="A320" s="41"/>
      <c r="B320" s="42"/>
      <c r="C320" s="208" t="s">
        <v>452</v>
      </c>
      <c r="D320" s="208" t="s">
        <v>154</v>
      </c>
      <c r="E320" s="209" t="s">
        <v>1178</v>
      </c>
      <c r="F320" s="210" t="s">
        <v>1179</v>
      </c>
      <c r="G320" s="211" t="s">
        <v>193</v>
      </c>
      <c r="H320" s="212">
        <v>5.5</v>
      </c>
      <c r="I320" s="213"/>
      <c r="J320" s="214">
        <f>ROUND(I320*H320,2)</f>
        <v>0</v>
      </c>
      <c r="K320" s="210" t="s">
        <v>171</v>
      </c>
      <c r="L320" s="47"/>
      <c r="M320" s="215" t="s">
        <v>19</v>
      </c>
      <c r="N320" s="216" t="s">
        <v>43</v>
      </c>
      <c r="O320" s="87"/>
      <c r="P320" s="217">
        <f>O320*H320</f>
        <v>0</v>
      </c>
      <c r="Q320" s="217">
        <v>0</v>
      </c>
      <c r="R320" s="217">
        <f>Q320*H320</f>
        <v>0</v>
      </c>
      <c r="S320" s="217">
        <v>0.00069999999999999999</v>
      </c>
      <c r="T320" s="218">
        <f>S320*H320</f>
        <v>0.0038500000000000001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9" t="s">
        <v>157</v>
      </c>
      <c r="AT320" s="219" t="s">
        <v>154</v>
      </c>
      <c r="AU320" s="219" t="s">
        <v>82</v>
      </c>
      <c r="AY320" s="20" t="s">
        <v>152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80</v>
      </c>
      <c r="BK320" s="220">
        <f>ROUND(I320*H320,2)</f>
        <v>0</v>
      </c>
      <c r="BL320" s="20" t="s">
        <v>157</v>
      </c>
      <c r="BM320" s="219" t="s">
        <v>1180</v>
      </c>
    </row>
    <row r="321" s="2" customFormat="1">
      <c r="A321" s="41"/>
      <c r="B321" s="42"/>
      <c r="C321" s="43"/>
      <c r="D321" s="254" t="s">
        <v>173</v>
      </c>
      <c r="E321" s="43"/>
      <c r="F321" s="255" t="s">
        <v>1181</v>
      </c>
      <c r="G321" s="43"/>
      <c r="H321" s="43"/>
      <c r="I321" s="256"/>
      <c r="J321" s="43"/>
      <c r="K321" s="43"/>
      <c r="L321" s="47"/>
      <c r="M321" s="257"/>
      <c r="N321" s="258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173</v>
      </c>
      <c r="AU321" s="20" t="s">
        <v>82</v>
      </c>
    </row>
    <row r="322" s="2" customFormat="1" ht="37.8" customHeight="1">
      <c r="A322" s="41"/>
      <c r="B322" s="42"/>
      <c r="C322" s="208" t="s">
        <v>456</v>
      </c>
      <c r="D322" s="208" t="s">
        <v>154</v>
      </c>
      <c r="E322" s="209" t="s">
        <v>1182</v>
      </c>
      <c r="F322" s="210" t="s">
        <v>1183</v>
      </c>
      <c r="G322" s="211" t="s">
        <v>393</v>
      </c>
      <c r="H322" s="212">
        <v>24</v>
      </c>
      <c r="I322" s="213"/>
      <c r="J322" s="214">
        <f>ROUND(I322*H322,2)</f>
        <v>0</v>
      </c>
      <c r="K322" s="210" t="s">
        <v>171</v>
      </c>
      <c r="L322" s="47"/>
      <c r="M322" s="215" t="s">
        <v>19</v>
      </c>
      <c r="N322" s="216" t="s">
        <v>43</v>
      </c>
      <c r="O322" s="87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9" t="s">
        <v>157</v>
      </c>
      <c r="AT322" s="219" t="s">
        <v>154</v>
      </c>
      <c r="AU322" s="219" t="s">
        <v>82</v>
      </c>
      <c r="AY322" s="20" t="s">
        <v>152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80</v>
      </c>
      <c r="BK322" s="220">
        <f>ROUND(I322*H322,2)</f>
        <v>0</v>
      </c>
      <c r="BL322" s="20" t="s">
        <v>157</v>
      </c>
      <c r="BM322" s="219" t="s">
        <v>1184</v>
      </c>
    </row>
    <row r="323" s="2" customFormat="1">
      <c r="A323" s="41"/>
      <c r="B323" s="42"/>
      <c r="C323" s="43"/>
      <c r="D323" s="254" t="s">
        <v>173</v>
      </c>
      <c r="E323" s="43"/>
      <c r="F323" s="255" t="s">
        <v>1185</v>
      </c>
      <c r="G323" s="43"/>
      <c r="H323" s="43"/>
      <c r="I323" s="256"/>
      <c r="J323" s="43"/>
      <c r="K323" s="43"/>
      <c r="L323" s="47"/>
      <c r="M323" s="257"/>
      <c r="N323" s="258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173</v>
      </c>
      <c r="AU323" s="20" t="s">
        <v>82</v>
      </c>
    </row>
    <row r="324" s="2" customFormat="1" ht="16.5" customHeight="1">
      <c r="A324" s="41"/>
      <c r="B324" s="42"/>
      <c r="C324" s="259" t="s">
        <v>461</v>
      </c>
      <c r="D324" s="259" t="s">
        <v>289</v>
      </c>
      <c r="E324" s="260" t="s">
        <v>1186</v>
      </c>
      <c r="F324" s="261" t="s">
        <v>1187</v>
      </c>
      <c r="G324" s="262" t="s">
        <v>393</v>
      </c>
      <c r="H324" s="263">
        <v>24</v>
      </c>
      <c r="I324" s="264"/>
      <c r="J324" s="265">
        <f>ROUND(I324*H324,2)</f>
        <v>0</v>
      </c>
      <c r="K324" s="261" t="s">
        <v>19</v>
      </c>
      <c r="L324" s="266"/>
      <c r="M324" s="267" t="s">
        <v>19</v>
      </c>
      <c r="N324" s="268" t="s">
        <v>43</v>
      </c>
      <c r="O324" s="87"/>
      <c r="P324" s="217">
        <f>O324*H324</f>
        <v>0</v>
      </c>
      <c r="Q324" s="217">
        <v>9.0000000000000006E-05</v>
      </c>
      <c r="R324" s="217">
        <f>Q324*H324</f>
        <v>0.00216</v>
      </c>
      <c r="S324" s="217">
        <v>0</v>
      </c>
      <c r="T324" s="218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9" t="s">
        <v>203</v>
      </c>
      <c r="AT324" s="219" t="s">
        <v>289</v>
      </c>
      <c r="AU324" s="219" t="s">
        <v>82</v>
      </c>
      <c r="AY324" s="20" t="s">
        <v>152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80</v>
      </c>
      <c r="BK324" s="220">
        <f>ROUND(I324*H324,2)</f>
        <v>0</v>
      </c>
      <c r="BL324" s="20" t="s">
        <v>157</v>
      </c>
      <c r="BM324" s="219" t="s">
        <v>1188</v>
      </c>
    </row>
    <row r="325" s="2" customFormat="1" ht="33" customHeight="1">
      <c r="A325" s="41"/>
      <c r="B325" s="42"/>
      <c r="C325" s="208" t="s">
        <v>465</v>
      </c>
      <c r="D325" s="208" t="s">
        <v>154</v>
      </c>
      <c r="E325" s="209" t="s">
        <v>1189</v>
      </c>
      <c r="F325" s="210" t="s">
        <v>1190</v>
      </c>
      <c r="G325" s="211" t="s">
        <v>393</v>
      </c>
      <c r="H325" s="212">
        <v>24</v>
      </c>
      <c r="I325" s="213"/>
      <c r="J325" s="214">
        <f>ROUND(I325*H325,2)</f>
        <v>0</v>
      </c>
      <c r="K325" s="210" t="s">
        <v>177</v>
      </c>
      <c r="L325" s="47"/>
      <c r="M325" s="215" t="s">
        <v>19</v>
      </c>
      <c r="N325" s="216" t="s">
        <v>43</v>
      </c>
      <c r="O325" s="87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9" t="s">
        <v>157</v>
      </c>
      <c r="AT325" s="219" t="s">
        <v>154</v>
      </c>
      <c r="AU325" s="219" t="s">
        <v>82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80</v>
      </c>
      <c r="BK325" s="220">
        <f>ROUND(I325*H325,2)</f>
        <v>0</v>
      </c>
      <c r="BL325" s="20" t="s">
        <v>157</v>
      </c>
      <c r="BM325" s="219" t="s">
        <v>1191</v>
      </c>
    </row>
    <row r="326" s="2" customFormat="1">
      <c r="A326" s="41"/>
      <c r="B326" s="42"/>
      <c r="C326" s="43"/>
      <c r="D326" s="254" t="s">
        <v>173</v>
      </c>
      <c r="E326" s="43"/>
      <c r="F326" s="255" t="s">
        <v>1192</v>
      </c>
      <c r="G326" s="43"/>
      <c r="H326" s="43"/>
      <c r="I326" s="256"/>
      <c r="J326" s="43"/>
      <c r="K326" s="43"/>
      <c r="L326" s="47"/>
      <c r="M326" s="257"/>
      <c r="N326" s="258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173</v>
      </c>
      <c r="AU326" s="20" t="s">
        <v>82</v>
      </c>
    </row>
    <row r="327" s="2" customFormat="1" ht="24.15" customHeight="1">
      <c r="A327" s="41"/>
      <c r="B327" s="42"/>
      <c r="C327" s="259" t="s">
        <v>470</v>
      </c>
      <c r="D327" s="259" t="s">
        <v>289</v>
      </c>
      <c r="E327" s="260" t="s">
        <v>1193</v>
      </c>
      <c r="F327" s="261" t="s">
        <v>1194</v>
      </c>
      <c r="G327" s="262" t="s">
        <v>393</v>
      </c>
      <c r="H327" s="263">
        <v>24</v>
      </c>
      <c r="I327" s="264"/>
      <c r="J327" s="265">
        <f>ROUND(I327*H327,2)</f>
        <v>0</v>
      </c>
      <c r="K327" s="261" t="s">
        <v>19</v>
      </c>
      <c r="L327" s="266"/>
      <c r="M327" s="267" t="s">
        <v>19</v>
      </c>
      <c r="N327" s="268" t="s">
        <v>43</v>
      </c>
      <c r="O327" s="87"/>
      <c r="P327" s="217">
        <f>O327*H327</f>
        <v>0</v>
      </c>
      <c r="Q327" s="217">
        <v>0.0030400000000000002</v>
      </c>
      <c r="R327" s="217">
        <f>Q327*H327</f>
        <v>0.072959999999999997</v>
      </c>
      <c r="S327" s="217">
        <v>0</v>
      </c>
      <c r="T327" s="21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9" t="s">
        <v>203</v>
      </c>
      <c r="AT327" s="219" t="s">
        <v>289</v>
      </c>
      <c r="AU327" s="219" t="s">
        <v>82</v>
      </c>
      <c r="AY327" s="20" t="s">
        <v>152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80</v>
      </c>
      <c r="BK327" s="220">
        <f>ROUND(I327*H327,2)</f>
        <v>0</v>
      </c>
      <c r="BL327" s="20" t="s">
        <v>157</v>
      </c>
      <c r="BM327" s="219" t="s">
        <v>1195</v>
      </c>
    </row>
    <row r="328" s="2" customFormat="1" ht="24.15" customHeight="1">
      <c r="A328" s="41"/>
      <c r="B328" s="42"/>
      <c r="C328" s="259" t="s">
        <v>474</v>
      </c>
      <c r="D328" s="259" t="s">
        <v>289</v>
      </c>
      <c r="E328" s="260" t="s">
        <v>1196</v>
      </c>
      <c r="F328" s="261" t="s">
        <v>1197</v>
      </c>
      <c r="G328" s="262" t="s">
        <v>393</v>
      </c>
      <c r="H328" s="263">
        <v>24</v>
      </c>
      <c r="I328" s="264"/>
      <c r="J328" s="265">
        <f>ROUND(I328*H328,2)</f>
        <v>0</v>
      </c>
      <c r="K328" s="261" t="s">
        <v>19</v>
      </c>
      <c r="L328" s="266"/>
      <c r="M328" s="267" t="s">
        <v>19</v>
      </c>
      <c r="N328" s="268" t="s">
        <v>43</v>
      </c>
      <c r="O328" s="87"/>
      <c r="P328" s="217">
        <f>O328*H328</f>
        <v>0</v>
      </c>
      <c r="Q328" s="217">
        <v>0.0033999999999999998</v>
      </c>
      <c r="R328" s="217">
        <f>Q328*H328</f>
        <v>0.081599999999999992</v>
      </c>
      <c r="S328" s="217">
        <v>0</v>
      </c>
      <c r="T328" s="21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9" t="s">
        <v>203</v>
      </c>
      <c r="AT328" s="219" t="s">
        <v>289</v>
      </c>
      <c r="AU328" s="219" t="s">
        <v>82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80</v>
      </c>
      <c r="BK328" s="220">
        <f>ROUND(I328*H328,2)</f>
        <v>0</v>
      </c>
      <c r="BL328" s="20" t="s">
        <v>157</v>
      </c>
      <c r="BM328" s="219" t="s">
        <v>1198</v>
      </c>
    </row>
    <row r="329" s="2" customFormat="1" ht="44.25" customHeight="1">
      <c r="A329" s="41"/>
      <c r="B329" s="42"/>
      <c r="C329" s="208" t="s">
        <v>480</v>
      </c>
      <c r="D329" s="208" t="s">
        <v>154</v>
      </c>
      <c r="E329" s="209" t="s">
        <v>1199</v>
      </c>
      <c r="F329" s="210" t="s">
        <v>1200</v>
      </c>
      <c r="G329" s="211" t="s">
        <v>393</v>
      </c>
      <c r="H329" s="212">
        <v>24</v>
      </c>
      <c r="I329" s="213"/>
      <c r="J329" s="214">
        <f>ROUND(I329*H329,2)</f>
        <v>0</v>
      </c>
      <c r="K329" s="210" t="s">
        <v>177</v>
      </c>
      <c r="L329" s="47"/>
      <c r="M329" s="215" t="s">
        <v>19</v>
      </c>
      <c r="N329" s="216" t="s">
        <v>43</v>
      </c>
      <c r="O329" s="87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9" t="s">
        <v>157</v>
      </c>
      <c r="AT329" s="219" t="s">
        <v>154</v>
      </c>
      <c r="AU329" s="219" t="s">
        <v>82</v>
      </c>
      <c r="AY329" s="20" t="s">
        <v>152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80</v>
      </c>
      <c r="BK329" s="220">
        <f>ROUND(I329*H329,2)</f>
        <v>0</v>
      </c>
      <c r="BL329" s="20" t="s">
        <v>157</v>
      </c>
      <c r="BM329" s="219" t="s">
        <v>1201</v>
      </c>
    </row>
    <row r="330" s="2" customFormat="1">
      <c r="A330" s="41"/>
      <c r="B330" s="42"/>
      <c r="C330" s="43"/>
      <c r="D330" s="254" t="s">
        <v>173</v>
      </c>
      <c r="E330" s="43"/>
      <c r="F330" s="255" t="s">
        <v>1202</v>
      </c>
      <c r="G330" s="43"/>
      <c r="H330" s="43"/>
      <c r="I330" s="256"/>
      <c r="J330" s="43"/>
      <c r="K330" s="43"/>
      <c r="L330" s="47"/>
      <c r="M330" s="257"/>
      <c r="N330" s="258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173</v>
      </c>
      <c r="AU330" s="20" t="s">
        <v>82</v>
      </c>
    </row>
    <row r="331" s="2" customFormat="1" ht="24.15" customHeight="1">
      <c r="A331" s="41"/>
      <c r="B331" s="42"/>
      <c r="C331" s="259" t="s">
        <v>485</v>
      </c>
      <c r="D331" s="259" t="s">
        <v>289</v>
      </c>
      <c r="E331" s="260" t="s">
        <v>1203</v>
      </c>
      <c r="F331" s="261" t="s">
        <v>1204</v>
      </c>
      <c r="G331" s="262" t="s">
        <v>393</v>
      </c>
      <c r="H331" s="263">
        <v>24</v>
      </c>
      <c r="I331" s="264"/>
      <c r="J331" s="265">
        <f>ROUND(I331*H331,2)</f>
        <v>0</v>
      </c>
      <c r="K331" s="261" t="s">
        <v>19</v>
      </c>
      <c r="L331" s="266"/>
      <c r="M331" s="267" t="s">
        <v>19</v>
      </c>
      <c r="N331" s="268" t="s">
        <v>43</v>
      </c>
      <c r="O331" s="87"/>
      <c r="P331" s="217">
        <f>O331*H331</f>
        <v>0</v>
      </c>
      <c r="Q331" s="217">
        <v>0.0027000000000000001</v>
      </c>
      <c r="R331" s="217">
        <f>Q331*H331</f>
        <v>0.064799999999999996</v>
      </c>
      <c r="S331" s="217">
        <v>0</v>
      </c>
      <c r="T331" s="21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9" t="s">
        <v>203</v>
      </c>
      <c r="AT331" s="219" t="s">
        <v>289</v>
      </c>
      <c r="AU331" s="219" t="s">
        <v>82</v>
      </c>
      <c r="AY331" s="20" t="s">
        <v>152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80</v>
      </c>
      <c r="BK331" s="220">
        <f>ROUND(I331*H331,2)</f>
        <v>0</v>
      </c>
      <c r="BL331" s="20" t="s">
        <v>157</v>
      </c>
      <c r="BM331" s="219" t="s">
        <v>1205</v>
      </c>
    </row>
    <row r="332" s="2" customFormat="1" ht="24.15" customHeight="1">
      <c r="A332" s="41"/>
      <c r="B332" s="42"/>
      <c r="C332" s="208" t="s">
        <v>490</v>
      </c>
      <c r="D332" s="208" t="s">
        <v>154</v>
      </c>
      <c r="E332" s="209" t="s">
        <v>624</v>
      </c>
      <c r="F332" s="210" t="s">
        <v>625</v>
      </c>
      <c r="G332" s="211" t="s">
        <v>193</v>
      </c>
      <c r="H332" s="212">
        <v>139.80000000000001</v>
      </c>
      <c r="I332" s="213"/>
      <c r="J332" s="214">
        <f>ROUND(I332*H332,2)</f>
        <v>0</v>
      </c>
      <c r="K332" s="210" t="s">
        <v>177</v>
      </c>
      <c r="L332" s="47"/>
      <c r="M332" s="215" t="s">
        <v>19</v>
      </c>
      <c r="N332" s="216" t="s">
        <v>43</v>
      </c>
      <c r="O332" s="87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9" t="s">
        <v>157</v>
      </c>
      <c r="AT332" s="219" t="s">
        <v>154</v>
      </c>
      <c r="AU332" s="219" t="s">
        <v>82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80</v>
      </c>
      <c r="BK332" s="220">
        <f>ROUND(I332*H332,2)</f>
        <v>0</v>
      </c>
      <c r="BL332" s="20" t="s">
        <v>157</v>
      </c>
      <c r="BM332" s="219" t="s">
        <v>1206</v>
      </c>
    </row>
    <row r="333" s="2" customFormat="1">
      <c r="A333" s="41"/>
      <c r="B333" s="42"/>
      <c r="C333" s="43"/>
      <c r="D333" s="254" t="s">
        <v>173</v>
      </c>
      <c r="E333" s="43"/>
      <c r="F333" s="255" t="s">
        <v>627</v>
      </c>
      <c r="G333" s="43"/>
      <c r="H333" s="43"/>
      <c r="I333" s="256"/>
      <c r="J333" s="43"/>
      <c r="K333" s="43"/>
      <c r="L333" s="47"/>
      <c r="M333" s="257"/>
      <c r="N333" s="258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173</v>
      </c>
      <c r="AU333" s="20" t="s">
        <v>82</v>
      </c>
    </row>
    <row r="334" s="14" customFormat="1">
      <c r="A334" s="14"/>
      <c r="B334" s="232"/>
      <c r="C334" s="233"/>
      <c r="D334" s="223" t="s">
        <v>159</v>
      </c>
      <c r="E334" s="234" t="s">
        <v>19</v>
      </c>
      <c r="F334" s="235" t="s">
        <v>1124</v>
      </c>
      <c r="G334" s="233"/>
      <c r="H334" s="236">
        <v>139.80000000000001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2" t="s">
        <v>159</v>
      </c>
      <c r="AU334" s="242" t="s">
        <v>82</v>
      </c>
      <c r="AV334" s="14" t="s">
        <v>82</v>
      </c>
      <c r="AW334" s="14" t="s">
        <v>34</v>
      </c>
      <c r="AX334" s="14" t="s">
        <v>80</v>
      </c>
      <c r="AY334" s="242" t="s">
        <v>152</v>
      </c>
    </row>
    <row r="335" s="2" customFormat="1" ht="16.5" customHeight="1">
      <c r="A335" s="41"/>
      <c r="B335" s="42"/>
      <c r="C335" s="208" t="s">
        <v>495</v>
      </c>
      <c r="D335" s="208" t="s">
        <v>154</v>
      </c>
      <c r="E335" s="209" t="s">
        <v>1207</v>
      </c>
      <c r="F335" s="210" t="s">
        <v>1208</v>
      </c>
      <c r="G335" s="211" t="s">
        <v>393</v>
      </c>
      <c r="H335" s="212">
        <v>24</v>
      </c>
      <c r="I335" s="213"/>
      <c r="J335" s="214">
        <f>ROUND(I335*H335,2)</f>
        <v>0</v>
      </c>
      <c r="K335" s="210" t="s">
        <v>19</v>
      </c>
      <c r="L335" s="47"/>
      <c r="M335" s="215" t="s">
        <v>19</v>
      </c>
      <c r="N335" s="216" t="s">
        <v>43</v>
      </c>
      <c r="O335" s="87"/>
      <c r="P335" s="217">
        <f>O335*H335</f>
        <v>0</v>
      </c>
      <c r="Q335" s="217">
        <v>0.063829999999999998</v>
      </c>
      <c r="R335" s="217">
        <f>Q335*H335</f>
        <v>1.53192</v>
      </c>
      <c r="S335" s="217">
        <v>0</v>
      </c>
      <c r="T335" s="21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9" t="s">
        <v>157</v>
      </c>
      <c r="AT335" s="219" t="s">
        <v>154</v>
      </c>
      <c r="AU335" s="219" t="s">
        <v>82</v>
      </c>
      <c r="AY335" s="20" t="s">
        <v>152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80</v>
      </c>
      <c r="BK335" s="220">
        <f>ROUND(I335*H335,2)</f>
        <v>0</v>
      </c>
      <c r="BL335" s="20" t="s">
        <v>157</v>
      </c>
      <c r="BM335" s="219" t="s">
        <v>1209</v>
      </c>
    </row>
    <row r="336" s="2" customFormat="1" ht="24.15" customHeight="1">
      <c r="A336" s="41"/>
      <c r="B336" s="42"/>
      <c r="C336" s="259" t="s">
        <v>499</v>
      </c>
      <c r="D336" s="259" t="s">
        <v>289</v>
      </c>
      <c r="E336" s="260" t="s">
        <v>1210</v>
      </c>
      <c r="F336" s="261" t="s">
        <v>1211</v>
      </c>
      <c r="G336" s="262" t="s">
        <v>393</v>
      </c>
      <c r="H336" s="263">
        <v>24</v>
      </c>
      <c r="I336" s="264"/>
      <c r="J336" s="265">
        <f>ROUND(I336*H336,2)</f>
        <v>0</v>
      </c>
      <c r="K336" s="261" t="s">
        <v>19</v>
      </c>
      <c r="L336" s="266"/>
      <c r="M336" s="267" t="s">
        <v>19</v>
      </c>
      <c r="N336" s="268" t="s">
        <v>43</v>
      </c>
      <c r="O336" s="87"/>
      <c r="P336" s="217">
        <f>O336*H336</f>
        <v>0</v>
      </c>
      <c r="Q336" s="217">
        <v>0.0089700000000000005</v>
      </c>
      <c r="R336" s="217">
        <f>Q336*H336</f>
        <v>0.21528000000000003</v>
      </c>
      <c r="S336" s="217">
        <v>0</v>
      </c>
      <c r="T336" s="21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9" t="s">
        <v>203</v>
      </c>
      <c r="AT336" s="219" t="s">
        <v>289</v>
      </c>
      <c r="AU336" s="219" t="s">
        <v>82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80</v>
      </c>
      <c r="BK336" s="220">
        <f>ROUND(I336*H336,2)</f>
        <v>0</v>
      </c>
      <c r="BL336" s="20" t="s">
        <v>157</v>
      </c>
      <c r="BM336" s="219" t="s">
        <v>1212</v>
      </c>
    </row>
    <row r="337" s="2" customFormat="1" ht="16.5" customHeight="1">
      <c r="A337" s="41"/>
      <c r="B337" s="42"/>
      <c r="C337" s="208" t="s">
        <v>503</v>
      </c>
      <c r="D337" s="208" t="s">
        <v>154</v>
      </c>
      <c r="E337" s="209" t="s">
        <v>646</v>
      </c>
      <c r="F337" s="210" t="s">
        <v>647</v>
      </c>
      <c r="G337" s="211" t="s">
        <v>193</v>
      </c>
      <c r="H337" s="212">
        <v>139.80000000000001</v>
      </c>
      <c r="I337" s="213"/>
      <c r="J337" s="214">
        <f>ROUND(I337*H337,2)</f>
        <v>0</v>
      </c>
      <c r="K337" s="210" t="s">
        <v>19</v>
      </c>
      <c r="L337" s="47"/>
      <c r="M337" s="215" t="s">
        <v>19</v>
      </c>
      <c r="N337" s="216" t="s">
        <v>43</v>
      </c>
      <c r="O337" s="87"/>
      <c r="P337" s="217">
        <f>O337*H337</f>
        <v>0</v>
      </c>
      <c r="Q337" s="217">
        <v>0.00019000000000000001</v>
      </c>
      <c r="R337" s="217">
        <f>Q337*H337</f>
        <v>0.026562000000000002</v>
      </c>
      <c r="S337" s="217">
        <v>0</v>
      </c>
      <c r="T337" s="218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9" t="s">
        <v>157</v>
      </c>
      <c r="AT337" s="219" t="s">
        <v>154</v>
      </c>
      <c r="AU337" s="219" t="s">
        <v>82</v>
      </c>
      <c r="AY337" s="20" t="s">
        <v>152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80</v>
      </c>
      <c r="BK337" s="220">
        <f>ROUND(I337*H337,2)</f>
        <v>0</v>
      </c>
      <c r="BL337" s="20" t="s">
        <v>157</v>
      </c>
      <c r="BM337" s="219" t="s">
        <v>1213</v>
      </c>
    </row>
    <row r="338" s="14" customFormat="1">
      <c r="A338" s="14"/>
      <c r="B338" s="232"/>
      <c r="C338" s="233"/>
      <c r="D338" s="223" t="s">
        <v>159</v>
      </c>
      <c r="E338" s="234" t="s">
        <v>19</v>
      </c>
      <c r="F338" s="235" t="s">
        <v>1124</v>
      </c>
      <c r="G338" s="233"/>
      <c r="H338" s="236">
        <v>139.80000000000001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2" t="s">
        <v>159</v>
      </c>
      <c r="AU338" s="242" t="s">
        <v>82</v>
      </c>
      <c r="AV338" s="14" t="s">
        <v>82</v>
      </c>
      <c r="AW338" s="14" t="s">
        <v>34</v>
      </c>
      <c r="AX338" s="14" t="s">
        <v>80</v>
      </c>
      <c r="AY338" s="242" t="s">
        <v>152</v>
      </c>
    </row>
    <row r="339" s="2" customFormat="1" ht="21.75" customHeight="1">
      <c r="A339" s="41"/>
      <c r="B339" s="42"/>
      <c r="C339" s="208" t="s">
        <v>507</v>
      </c>
      <c r="D339" s="208" t="s">
        <v>154</v>
      </c>
      <c r="E339" s="209" t="s">
        <v>650</v>
      </c>
      <c r="F339" s="210" t="s">
        <v>651</v>
      </c>
      <c r="G339" s="211" t="s">
        <v>193</v>
      </c>
      <c r="H339" s="212">
        <v>139.80000000000001</v>
      </c>
      <c r="I339" s="213"/>
      <c r="J339" s="214">
        <f>ROUND(I339*H339,2)</f>
        <v>0</v>
      </c>
      <c r="K339" s="210" t="s">
        <v>19</v>
      </c>
      <c r="L339" s="47"/>
      <c r="M339" s="215" t="s">
        <v>19</v>
      </c>
      <c r="N339" s="216" t="s">
        <v>43</v>
      </c>
      <c r="O339" s="87"/>
      <c r="P339" s="217">
        <f>O339*H339</f>
        <v>0</v>
      </c>
      <c r="Q339" s="217">
        <v>9.0000000000000006E-05</v>
      </c>
      <c r="R339" s="217">
        <f>Q339*H339</f>
        <v>0.012582000000000001</v>
      </c>
      <c r="S339" s="217">
        <v>0</v>
      </c>
      <c r="T339" s="21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9" t="s">
        <v>157</v>
      </c>
      <c r="AT339" s="219" t="s">
        <v>154</v>
      </c>
      <c r="AU339" s="219" t="s">
        <v>82</v>
      </c>
      <c r="AY339" s="20" t="s">
        <v>152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80</v>
      </c>
      <c r="BK339" s="220">
        <f>ROUND(I339*H339,2)</f>
        <v>0</v>
      </c>
      <c r="BL339" s="20" t="s">
        <v>157</v>
      </c>
      <c r="BM339" s="219" t="s">
        <v>1214</v>
      </c>
    </row>
    <row r="340" s="14" customFormat="1">
      <c r="A340" s="14"/>
      <c r="B340" s="232"/>
      <c r="C340" s="233"/>
      <c r="D340" s="223" t="s">
        <v>159</v>
      </c>
      <c r="E340" s="234" t="s">
        <v>19</v>
      </c>
      <c r="F340" s="235" t="s">
        <v>1124</v>
      </c>
      <c r="G340" s="233"/>
      <c r="H340" s="236">
        <v>139.80000000000001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159</v>
      </c>
      <c r="AU340" s="242" t="s">
        <v>82</v>
      </c>
      <c r="AV340" s="14" t="s">
        <v>82</v>
      </c>
      <c r="AW340" s="14" t="s">
        <v>34</v>
      </c>
      <c r="AX340" s="14" t="s">
        <v>80</v>
      </c>
      <c r="AY340" s="242" t="s">
        <v>152</v>
      </c>
    </row>
    <row r="341" s="12" customFormat="1" ht="22.8" customHeight="1">
      <c r="A341" s="12"/>
      <c r="B341" s="192"/>
      <c r="C341" s="193"/>
      <c r="D341" s="194" t="s">
        <v>71</v>
      </c>
      <c r="E341" s="206" t="s">
        <v>209</v>
      </c>
      <c r="F341" s="206" t="s">
        <v>666</v>
      </c>
      <c r="G341" s="193"/>
      <c r="H341" s="193"/>
      <c r="I341" s="196"/>
      <c r="J341" s="207">
        <f>BK341</f>
        <v>0</v>
      </c>
      <c r="K341" s="193"/>
      <c r="L341" s="198"/>
      <c r="M341" s="199"/>
      <c r="N341" s="200"/>
      <c r="O341" s="200"/>
      <c r="P341" s="201">
        <f>P342+SUM(P343:P352)</f>
        <v>0</v>
      </c>
      <c r="Q341" s="200"/>
      <c r="R341" s="201">
        <f>R342+SUM(R343:R352)</f>
        <v>4.1834999999999996</v>
      </c>
      <c r="S341" s="200"/>
      <c r="T341" s="202">
        <f>T342+SUM(T343:T352)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3" t="s">
        <v>80</v>
      </c>
      <c r="AT341" s="204" t="s">
        <v>71</v>
      </c>
      <c r="AU341" s="204" t="s">
        <v>80</v>
      </c>
      <c r="AY341" s="203" t="s">
        <v>152</v>
      </c>
      <c r="BK341" s="205">
        <f>BK342+SUM(BK343:BK352)</f>
        <v>0</v>
      </c>
    </row>
    <row r="342" s="2" customFormat="1" ht="44.25" customHeight="1">
      <c r="A342" s="41"/>
      <c r="B342" s="42"/>
      <c r="C342" s="208" t="s">
        <v>511</v>
      </c>
      <c r="D342" s="208" t="s">
        <v>154</v>
      </c>
      <c r="E342" s="209" t="s">
        <v>1215</v>
      </c>
      <c r="F342" s="210" t="s">
        <v>1216</v>
      </c>
      <c r="G342" s="211" t="s">
        <v>193</v>
      </c>
      <c r="H342" s="212">
        <v>30</v>
      </c>
      <c r="I342" s="213"/>
      <c r="J342" s="214">
        <f>ROUND(I342*H342,2)</f>
        <v>0</v>
      </c>
      <c r="K342" s="210" t="s">
        <v>171</v>
      </c>
      <c r="L342" s="47"/>
      <c r="M342" s="215" t="s">
        <v>19</v>
      </c>
      <c r="N342" s="216" t="s">
        <v>43</v>
      </c>
      <c r="O342" s="87"/>
      <c r="P342" s="217">
        <f>O342*H342</f>
        <v>0</v>
      </c>
      <c r="Q342" s="217">
        <v>0.13944999999999999</v>
      </c>
      <c r="R342" s="217">
        <f>Q342*H342</f>
        <v>4.1834999999999996</v>
      </c>
      <c r="S342" s="217">
        <v>0</v>
      </c>
      <c r="T342" s="21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9" t="s">
        <v>157</v>
      </c>
      <c r="AT342" s="219" t="s">
        <v>154</v>
      </c>
      <c r="AU342" s="219" t="s">
        <v>82</v>
      </c>
      <c r="AY342" s="20" t="s">
        <v>152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80</v>
      </c>
      <c r="BK342" s="220">
        <f>ROUND(I342*H342,2)</f>
        <v>0</v>
      </c>
      <c r="BL342" s="20" t="s">
        <v>157</v>
      </c>
      <c r="BM342" s="219" t="s">
        <v>1217</v>
      </c>
    </row>
    <row r="343" s="2" customFormat="1">
      <c r="A343" s="41"/>
      <c r="B343" s="42"/>
      <c r="C343" s="43"/>
      <c r="D343" s="254" t="s">
        <v>173</v>
      </c>
      <c r="E343" s="43"/>
      <c r="F343" s="255" t="s">
        <v>1218</v>
      </c>
      <c r="G343" s="43"/>
      <c r="H343" s="43"/>
      <c r="I343" s="256"/>
      <c r="J343" s="43"/>
      <c r="K343" s="43"/>
      <c r="L343" s="47"/>
      <c r="M343" s="257"/>
      <c r="N343" s="258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173</v>
      </c>
      <c r="AU343" s="20" t="s">
        <v>82</v>
      </c>
    </row>
    <row r="344" s="2" customFormat="1" ht="78" customHeight="1">
      <c r="A344" s="41"/>
      <c r="B344" s="42"/>
      <c r="C344" s="208" t="s">
        <v>516</v>
      </c>
      <c r="D344" s="208" t="s">
        <v>154</v>
      </c>
      <c r="E344" s="209" t="s">
        <v>1219</v>
      </c>
      <c r="F344" s="210" t="s">
        <v>1220</v>
      </c>
      <c r="G344" s="211" t="s">
        <v>193</v>
      </c>
      <c r="H344" s="212">
        <v>30</v>
      </c>
      <c r="I344" s="213"/>
      <c r="J344" s="214">
        <f>ROUND(I344*H344,2)</f>
        <v>0</v>
      </c>
      <c r="K344" s="210" t="s">
        <v>171</v>
      </c>
      <c r="L344" s="47"/>
      <c r="M344" s="215" t="s">
        <v>19</v>
      </c>
      <c r="N344" s="216" t="s">
        <v>43</v>
      </c>
      <c r="O344" s="87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9" t="s">
        <v>157</v>
      </c>
      <c r="AT344" s="219" t="s">
        <v>154</v>
      </c>
      <c r="AU344" s="219" t="s">
        <v>82</v>
      </c>
      <c r="AY344" s="20" t="s">
        <v>152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80</v>
      </c>
      <c r="BK344" s="220">
        <f>ROUND(I344*H344,2)</f>
        <v>0</v>
      </c>
      <c r="BL344" s="20" t="s">
        <v>157</v>
      </c>
      <c r="BM344" s="219" t="s">
        <v>1221</v>
      </c>
    </row>
    <row r="345" s="2" customFormat="1">
      <c r="A345" s="41"/>
      <c r="B345" s="42"/>
      <c r="C345" s="43"/>
      <c r="D345" s="254" t="s">
        <v>173</v>
      </c>
      <c r="E345" s="43"/>
      <c r="F345" s="255" t="s">
        <v>1222</v>
      </c>
      <c r="G345" s="43"/>
      <c r="H345" s="43"/>
      <c r="I345" s="256"/>
      <c r="J345" s="43"/>
      <c r="K345" s="43"/>
      <c r="L345" s="47"/>
      <c r="M345" s="257"/>
      <c r="N345" s="258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173</v>
      </c>
      <c r="AU345" s="20" t="s">
        <v>82</v>
      </c>
    </row>
    <row r="346" s="2" customFormat="1" ht="76.35" customHeight="1">
      <c r="A346" s="41"/>
      <c r="B346" s="42"/>
      <c r="C346" s="208" t="s">
        <v>520</v>
      </c>
      <c r="D346" s="208" t="s">
        <v>154</v>
      </c>
      <c r="E346" s="209" t="s">
        <v>1223</v>
      </c>
      <c r="F346" s="210" t="s">
        <v>1224</v>
      </c>
      <c r="G346" s="211" t="s">
        <v>96</v>
      </c>
      <c r="H346" s="212">
        <v>15.470000000000001</v>
      </c>
      <c r="I346" s="213"/>
      <c r="J346" s="214">
        <f>ROUND(I346*H346,2)</f>
        <v>0</v>
      </c>
      <c r="K346" s="210" t="s">
        <v>171</v>
      </c>
      <c r="L346" s="47"/>
      <c r="M346" s="215" t="s">
        <v>19</v>
      </c>
      <c r="N346" s="216" t="s">
        <v>43</v>
      </c>
      <c r="O346" s="87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9" t="s">
        <v>157</v>
      </c>
      <c r="AT346" s="219" t="s">
        <v>154</v>
      </c>
      <c r="AU346" s="219" t="s">
        <v>82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80</v>
      </c>
      <c r="BK346" s="220">
        <f>ROUND(I346*H346,2)</f>
        <v>0</v>
      </c>
      <c r="BL346" s="20" t="s">
        <v>157</v>
      </c>
      <c r="BM346" s="219" t="s">
        <v>1225</v>
      </c>
    </row>
    <row r="347" s="2" customFormat="1">
      <c r="A347" s="41"/>
      <c r="B347" s="42"/>
      <c r="C347" s="43"/>
      <c r="D347" s="254" t="s">
        <v>173</v>
      </c>
      <c r="E347" s="43"/>
      <c r="F347" s="255" t="s">
        <v>1226</v>
      </c>
      <c r="G347" s="43"/>
      <c r="H347" s="43"/>
      <c r="I347" s="256"/>
      <c r="J347" s="43"/>
      <c r="K347" s="43"/>
      <c r="L347" s="47"/>
      <c r="M347" s="257"/>
      <c r="N347" s="258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173</v>
      </c>
      <c r="AU347" s="20" t="s">
        <v>82</v>
      </c>
    </row>
    <row r="348" s="14" customFormat="1">
      <c r="A348" s="14"/>
      <c r="B348" s="232"/>
      <c r="C348" s="233"/>
      <c r="D348" s="223" t="s">
        <v>159</v>
      </c>
      <c r="E348" s="234" t="s">
        <v>19</v>
      </c>
      <c r="F348" s="235" t="s">
        <v>1227</v>
      </c>
      <c r="G348" s="233"/>
      <c r="H348" s="236">
        <v>15.470000000000001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2" t="s">
        <v>159</v>
      </c>
      <c r="AU348" s="242" t="s">
        <v>82</v>
      </c>
      <c r="AV348" s="14" t="s">
        <v>82</v>
      </c>
      <c r="AW348" s="14" t="s">
        <v>34</v>
      </c>
      <c r="AX348" s="14" t="s">
        <v>80</v>
      </c>
      <c r="AY348" s="242" t="s">
        <v>152</v>
      </c>
    </row>
    <row r="349" s="2" customFormat="1" ht="66.75" customHeight="1">
      <c r="A349" s="41"/>
      <c r="B349" s="42"/>
      <c r="C349" s="208" t="s">
        <v>523</v>
      </c>
      <c r="D349" s="208" t="s">
        <v>154</v>
      </c>
      <c r="E349" s="209" t="s">
        <v>997</v>
      </c>
      <c r="F349" s="210" t="s">
        <v>998</v>
      </c>
      <c r="G349" s="211" t="s">
        <v>96</v>
      </c>
      <c r="H349" s="212">
        <v>2.4700000000000002</v>
      </c>
      <c r="I349" s="213"/>
      <c r="J349" s="214">
        <f>ROUND(I349*H349,2)</f>
        <v>0</v>
      </c>
      <c r="K349" s="210" t="s">
        <v>171</v>
      </c>
      <c r="L349" s="47"/>
      <c r="M349" s="215" t="s">
        <v>19</v>
      </c>
      <c r="N349" s="216" t="s">
        <v>43</v>
      </c>
      <c r="O349" s="87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9" t="s">
        <v>157</v>
      </c>
      <c r="AT349" s="219" t="s">
        <v>154</v>
      </c>
      <c r="AU349" s="219" t="s">
        <v>82</v>
      </c>
      <c r="AY349" s="20" t="s">
        <v>152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80</v>
      </c>
      <c r="BK349" s="220">
        <f>ROUND(I349*H349,2)</f>
        <v>0</v>
      </c>
      <c r="BL349" s="20" t="s">
        <v>157</v>
      </c>
      <c r="BM349" s="219" t="s">
        <v>1228</v>
      </c>
    </row>
    <row r="350" s="2" customFormat="1">
      <c r="A350" s="41"/>
      <c r="B350" s="42"/>
      <c r="C350" s="43"/>
      <c r="D350" s="254" t="s">
        <v>173</v>
      </c>
      <c r="E350" s="43"/>
      <c r="F350" s="255" t="s">
        <v>1000</v>
      </c>
      <c r="G350" s="43"/>
      <c r="H350" s="43"/>
      <c r="I350" s="256"/>
      <c r="J350" s="43"/>
      <c r="K350" s="43"/>
      <c r="L350" s="47"/>
      <c r="M350" s="257"/>
      <c r="N350" s="258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173</v>
      </c>
      <c r="AU350" s="20" t="s">
        <v>82</v>
      </c>
    </row>
    <row r="351" s="14" customFormat="1">
      <c r="A351" s="14"/>
      <c r="B351" s="232"/>
      <c r="C351" s="233"/>
      <c r="D351" s="223" t="s">
        <v>159</v>
      </c>
      <c r="E351" s="234" t="s">
        <v>19</v>
      </c>
      <c r="F351" s="235" t="s">
        <v>708</v>
      </c>
      <c r="G351" s="233"/>
      <c r="H351" s="236">
        <v>2.4700000000000002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2" t="s">
        <v>159</v>
      </c>
      <c r="AU351" s="242" t="s">
        <v>82</v>
      </c>
      <c r="AV351" s="14" t="s">
        <v>82</v>
      </c>
      <c r="AW351" s="14" t="s">
        <v>34</v>
      </c>
      <c r="AX351" s="14" t="s">
        <v>80</v>
      </c>
      <c r="AY351" s="242" t="s">
        <v>152</v>
      </c>
    </row>
    <row r="352" s="12" customFormat="1" ht="20.88" customHeight="1">
      <c r="A352" s="12"/>
      <c r="B352" s="192"/>
      <c r="C352" s="193"/>
      <c r="D352" s="194" t="s">
        <v>71</v>
      </c>
      <c r="E352" s="206" t="s">
        <v>623</v>
      </c>
      <c r="F352" s="206" t="s">
        <v>667</v>
      </c>
      <c r="G352" s="193"/>
      <c r="H352" s="193"/>
      <c r="I352" s="196"/>
      <c r="J352" s="207">
        <f>BK352</f>
        <v>0</v>
      </c>
      <c r="K352" s="193"/>
      <c r="L352" s="198"/>
      <c r="M352" s="199"/>
      <c r="N352" s="200"/>
      <c r="O352" s="200"/>
      <c r="P352" s="201">
        <f>SUM(P353:P354)</f>
        <v>0</v>
      </c>
      <c r="Q352" s="200"/>
      <c r="R352" s="201">
        <f>SUM(R353:R354)</f>
        <v>0</v>
      </c>
      <c r="S352" s="200"/>
      <c r="T352" s="202">
        <f>SUM(T353:T354)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3" t="s">
        <v>80</v>
      </c>
      <c r="AT352" s="204" t="s">
        <v>71</v>
      </c>
      <c r="AU352" s="204" t="s">
        <v>82</v>
      </c>
      <c r="AY352" s="203" t="s">
        <v>152</v>
      </c>
      <c r="BK352" s="205">
        <f>SUM(BK353:BK354)</f>
        <v>0</v>
      </c>
    </row>
    <row r="353" s="2" customFormat="1" ht="24.15" customHeight="1">
      <c r="A353" s="41"/>
      <c r="B353" s="42"/>
      <c r="C353" s="208" t="s">
        <v>526</v>
      </c>
      <c r="D353" s="208" t="s">
        <v>154</v>
      </c>
      <c r="E353" s="209" t="s">
        <v>669</v>
      </c>
      <c r="F353" s="210" t="s">
        <v>670</v>
      </c>
      <c r="G353" s="211" t="s">
        <v>193</v>
      </c>
      <c r="H353" s="212">
        <v>213.40000000000001</v>
      </c>
      <c r="I353" s="213"/>
      <c r="J353" s="214">
        <f>ROUND(I353*H353,2)</f>
        <v>0</v>
      </c>
      <c r="K353" s="210" t="s">
        <v>19</v>
      </c>
      <c r="L353" s="47"/>
      <c r="M353" s="215" t="s">
        <v>19</v>
      </c>
      <c r="N353" s="216" t="s">
        <v>43</v>
      </c>
      <c r="O353" s="87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9" t="s">
        <v>157</v>
      </c>
      <c r="AT353" s="219" t="s">
        <v>154</v>
      </c>
      <c r="AU353" s="219" t="s">
        <v>97</v>
      </c>
      <c r="AY353" s="20" t="s">
        <v>152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80</v>
      </c>
      <c r="BK353" s="220">
        <f>ROUND(I353*H353,2)</f>
        <v>0</v>
      </c>
      <c r="BL353" s="20" t="s">
        <v>157</v>
      </c>
      <c r="BM353" s="219" t="s">
        <v>1229</v>
      </c>
    </row>
    <row r="354" s="14" customFormat="1">
      <c r="A354" s="14"/>
      <c r="B354" s="232"/>
      <c r="C354" s="233"/>
      <c r="D354" s="223" t="s">
        <v>159</v>
      </c>
      <c r="E354" s="234" t="s">
        <v>19</v>
      </c>
      <c r="F354" s="235" t="s">
        <v>1230</v>
      </c>
      <c r="G354" s="233"/>
      <c r="H354" s="236">
        <v>213.40000000000001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2" t="s">
        <v>159</v>
      </c>
      <c r="AU354" s="242" t="s">
        <v>97</v>
      </c>
      <c r="AV354" s="14" t="s">
        <v>82</v>
      </c>
      <c r="AW354" s="14" t="s">
        <v>34</v>
      </c>
      <c r="AX354" s="14" t="s">
        <v>80</v>
      </c>
      <c r="AY354" s="242" t="s">
        <v>152</v>
      </c>
    </row>
    <row r="355" s="12" customFormat="1" ht="22.8" customHeight="1">
      <c r="A355" s="12"/>
      <c r="B355" s="192"/>
      <c r="C355" s="193"/>
      <c r="D355" s="194" t="s">
        <v>71</v>
      </c>
      <c r="E355" s="206" t="s">
        <v>673</v>
      </c>
      <c r="F355" s="206" t="s">
        <v>674</v>
      </c>
      <c r="G355" s="193"/>
      <c r="H355" s="193"/>
      <c r="I355" s="196"/>
      <c r="J355" s="207">
        <f>BK355</f>
        <v>0</v>
      </c>
      <c r="K355" s="193"/>
      <c r="L355" s="198"/>
      <c r="M355" s="199"/>
      <c r="N355" s="200"/>
      <c r="O355" s="200"/>
      <c r="P355" s="201">
        <f>SUM(P356:P369)</f>
        <v>0</v>
      </c>
      <c r="Q355" s="200"/>
      <c r="R355" s="201">
        <f>SUM(R356:R369)</f>
        <v>0</v>
      </c>
      <c r="S355" s="200"/>
      <c r="T355" s="202">
        <f>SUM(T356:T369)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3" t="s">
        <v>80</v>
      </c>
      <c r="AT355" s="204" t="s">
        <v>71</v>
      </c>
      <c r="AU355" s="204" t="s">
        <v>80</v>
      </c>
      <c r="AY355" s="203" t="s">
        <v>152</v>
      </c>
      <c r="BK355" s="205">
        <f>SUM(BK356:BK369)</f>
        <v>0</v>
      </c>
    </row>
    <row r="356" s="2" customFormat="1" ht="37.8" customHeight="1">
      <c r="A356" s="41"/>
      <c r="B356" s="42"/>
      <c r="C356" s="208" t="s">
        <v>531</v>
      </c>
      <c r="D356" s="208" t="s">
        <v>154</v>
      </c>
      <c r="E356" s="209" t="s">
        <v>676</v>
      </c>
      <c r="F356" s="210" t="s">
        <v>677</v>
      </c>
      <c r="G356" s="211" t="s">
        <v>281</v>
      </c>
      <c r="H356" s="212">
        <v>75.219999999999999</v>
      </c>
      <c r="I356" s="213"/>
      <c r="J356" s="214">
        <f>ROUND(I356*H356,2)</f>
        <v>0</v>
      </c>
      <c r="K356" s="210" t="s">
        <v>19</v>
      </c>
      <c r="L356" s="47"/>
      <c r="M356" s="215" t="s">
        <v>19</v>
      </c>
      <c r="N356" s="216" t="s">
        <v>43</v>
      </c>
      <c r="O356" s="87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9" t="s">
        <v>157</v>
      </c>
      <c r="AT356" s="219" t="s">
        <v>154</v>
      </c>
      <c r="AU356" s="219" t="s">
        <v>82</v>
      </c>
      <c r="AY356" s="20" t="s">
        <v>152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80</v>
      </c>
      <c r="BK356" s="220">
        <f>ROUND(I356*H356,2)</f>
        <v>0</v>
      </c>
      <c r="BL356" s="20" t="s">
        <v>157</v>
      </c>
      <c r="BM356" s="219" t="s">
        <v>1231</v>
      </c>
    </row>
    <row r="357" s="13" customFormat="1">
      <c r="A357" s="13"/>
      <c r="B357" s="221"/>
      <c r="C357" s="222"/>
      <c r="D357" s="223" t="s">
        <v>159</v>
      </c>
      <c r="E357" s="224" t="s">
        <v>19</v>
      </c>
      <c r="F357" s="225" t="s">
        <v>679</v>
      </c>
      <c r="G357" s="222"/>
      <c r="H357" s="224" t="s">
        <v>19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1" t="s">
        <v>159</v>
      </c>
      <c r="AU357" s="231" t="s">
        <v>82</v>
      </c>
      <c r="AV357" s="13" t="s">
        <v>80</v>
      </c>
      <c r="AW357" s="13" t="s">
        <v>34</v>
      </c>
      <c r="AX357" s="13" t="s">
        <v>72</v>
      </c>
      <c r="AY357" s="231" t="s">
        <v>152</v>
      </c>
    </row>
    <row r="358" s="14" customFormat="1">
      <c r="A358" s="14"/>
      <c r="B358" s="232"/>
      <c r="C358" s="233"/>
      <c r="D358" s="223" t="s">
        <v>159</v>
      </c>
      <c r="E358" s="234" t="s">
        <v>19</v>
      </c>
      <c r="F358" s="235" t="s">
        <v>1232</v>
      </c>
      <c r="G358" s="233"/>
      <c r="H358" s="236">
        <v>15.444000000000001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2" t="s">
        <v>159</v>
      </c>
      <c r="AU358" s="242" t="s">
        <v>82</v>
      </c>
      <c r="AV358" s="14" t="s">
        <v>82</v>
      </c>
      <c r="AW358" s="14" t="s">
        <v>34</v>
      </c>
      <c r="AX358" s="14" t="s">
        <v>72</v>
      </c>
      <c r="AY358" s="242" t="s">
        <v>152</v>
      </c>
    </row>
    <row r="359" s="14" customFormat="1">
      <c r="A359" s="14"/>
      <c r="B359" s="232"/>
      <c r="C359" s="233"/>
      <c r="D359" s="223" t="s">
        <v>159</v>
      </c>
      <c r="E359" s="234" t="s">
        <v>19</v>
      </c>
      <c r="F359" s="235" t="s">
        <v>1233</v>
      </c>
      <c r="G359" s="233"/>
      <c r="H359" s="236">
        <v>6.2510000000000003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2" t="s">
        <v>159</v>
      </c>
      <c r="AU359" s="242" t="s">
        <v>82</v>
      </c>
      <c r="AV359" s="14" t="s">
        <v>82</v>
      </c>
      <c r="AW359" s="14" t="s">
        <v>34</v>
      </c>
      <c r="AX359" s="14" t="s">
        <v>72</v>
      </c>
      <c r="AY359" s="242" t="s">
        <v>152</v>
      </c>
    </row>
    <row r="360" s="13" customFormat="1">
      <c r="A360" s="13"/>
      <c r="B360" s="221"/>
      <c r="C360" s="222"/>
      <c r="D360" s="223" t="s">
        <v>159</v>
      </c>
      <c r="E360" s="224" t="s">
        <v>19</v>
      </c>
      <c r="F360" s="225" t="s">
        <v>681</v>
      </c>
      <c r="G360" s="222"/>
      <c r="H360" s="224" t="s">
        <v>19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159</v>
      </c>
      <c r="AU360" s="231" t="s">
        <v>82</v>
      </c>
      <c r="AV360" s="13" t="s">
        <v>80</v>
      </c>
      <c r="AW360" s="13" t="s">
        <v>34</v>
      </c>
      <c r="AX360" s="13" t="s">
        <v>72</v>
      </c>
      <c r="AY360" s="231" t="s">
        <v>152</v>
      </c>
    </row>
    <row r="361" s="14" customFormat="1">
      <c r="A361" s="14"/>
      <c r="B361" s="232"/>
      <c r="C361" s="233"/>
      <c r="D361" s="223" t="s">
        <v>159</v>
      </c>
      <c r="E361" s="234" t="s">
        <v>19</v>
      </c>
      <c r="F361" s="235" t="s">
        <v>1234</v>
      </c>
      <c r="G361" s="233"/>
      <c r="H361" s="236">
        <v>44.225999999999999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2" t="s">
        <v>159</v>
      </c>
      <c r="AU361" s="242" t="s">
        <v>82</v>
      </c>
      <c r="AV361" s="14" t="s">
        <v>82</v>
      </c>
      <c r="AW361" s="14" t="s">
        <v>34</v>
      </c>
      <c r="AX361" s="14" t="s">
        <v>72</v>
      </c>
      <c r="AY361" s="242" t="s">
        <v>152</v>
      </c>
    </row>
    <row r="362" s="14" customFormat="1">
      <c r="A362" s="14"/>
      <c r="B362" s="232"/>
      <c r="C362" s="233"/>
      <c r="D362" s="223" t="s">
        <v>159</v>
      </c>
      <c r="E362" s="234" t="s">
        <v>19</v>
      </c>
      <c r="F362" s="235" t="s">
        <v>1235</v>
      </c>
      <c r="G362" s="233"/>
      <c r="H362" s="236">
        <v>9.2989999999999995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2" t="s">
        <v>159</v>
      </c>
      <c r="AU362" s="242" t="s">
        <v>82</v>
      </c>
      <c r="AV362" s="14" t="s">
        <v>82</v>
      </c>
      <c r="AW362" s="14" t="s">
        <v>34</v>
      </c>
      <c r="AX362" s="14" t="s">
        <v>72</v>
      </c>
      <c r="AY362" s="242" t="s">
        <v>152</v>
      </c>
    </row>
    <row r="363" s="15" customFormat="1">
      <c r="A363" s="15"/>
      <c r="B363" s="243"/>
      <c r="C363" s="244"/>
      <c r="D363" s="223" t="s">
        <v>159</v>
      </c>
      <c r="E363" s="245" t="s">
        <v>19</v>
      </c>
      <c r="F363" s="246" t="s">
        <v>168</v>
      </c>
      <c r="G363" s="244"/>
      <c r="H363" s="247">
        <v>75.219999999999999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3" t="s">
        <v>159</v>
      </c>
      <c r="AU363" s="253" t="s">
        <v>82</v>
      </c>
      <c r="AV363" s="15" t="s">
        <v>157</v>
      </c>
      <c r="AW363" s="15" t="s">
        <v>34</v>
      </c>
      <c r="AX363" s="15" t="s">
        <v>80</v>
      </c>
      <c r="AY363" s="253" t="s">
        <v>152</v>
      </c>
    </row>
    <row r="364" s="2" customFormat="1" ht="37.8" customHeight="1">
      <c r="A364" s="41"/>
      <c r="B364" s="42"/>
      <c r="C364" s="208" t="s">
        <v>535</v>
      </c>
      <c r="D364" s="208" t="s">
        <v>154</v>
      </c>
      <c r="E364" s="209" t="s">
        <v>684</v>
      </c>
      <c r="F364" s="210" t="s">
        <v>685</v>
      </c>
      <c r="G364" s="211" t="s">
        <v>281</v>
      </c>
      <c r="H364" s="212">
        <v>1278.74</v>
      </c>
      <c r="I364" s="213"/>
      <c r="J364" s="214">
        <f>ROUND(I364*H364,2)</f>
        <v>0</v>
      </c>
      <c r="K364" s="210" t="s">
        <v>19</v>
      </c>
      <c r="L364" s="47"/>
      <c r="M364" s="215" t="s">
        <v>19</v>
      </c>
      <c r="N364" s="216" t="s">
        <v>43</v>
      </c>
      <c r="O364" s="87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9" t="s">
        <v>157</v>
      </c>
      <c r="AT364" s="219" t="s">
        <v>154</v>
      </c>
      <c r="AU364" s="219" t="s">
        <v>82</v>
      </c>
      <c r="AY364" s="20" t="s">
        <v>152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80</v>
      </c>
      <c r="BK364" s="220">
        <f>ROUND(I364*H364,2)</f>
        <v>0</v>
      </c>
      <c r="BL364" s="20" t="s">
        <v>157</v>
      </c>
      <c r="BM364" s="219" t="s">
        <v>1236</v>
      </c>
    </row>
    <row r="365" s="14" customFormat="1">
      <c r="A365" s="14"/>
      <c r="B365" s="232"/>
      <c r="C365" s="233"/>
      <c r="D365" s="223" t="s">
        <v>159</v>
      </c>
      <c r="E365" s="234" t="s">
        <v>19</v>
      </c>
      <c r="F365" s="235" t="s">
        <v>1237</v>
      </c>
      <c r="G365" s="233"/>
      <c r="H365" s="236">
        <v>1278.74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2" t="s">
        <v>159</v>
      </c>
      <c r="AU365" s="242" t="s">
        <v>82</v>
      </c>
      <c r="AV365" s="14" t="s">
        <v>82</v>
      </c>
      <c r="AW365" s="14" t="s">
        <v>34</v>
      </c>
      <c r="AX365" s="14" t="s">
        <v>80</v>
      </c>
      <c r="AY365" s="242" t="s">
        <v>152</v>
      </c>
    </row>
    <row r="366" s="2" customFormat="1" ht="24.15" customHeight="1">
      <c r="A366" s="41"/>
      <c r="B366" s="42"/>
      <c r="C366" s="208" t="s">
        <v>540</v>
      </c>
      <c r="D366" s="208" t="s">
        <v>154</v>
      </c>
      <c r="E366" s="209" t="s">
        <v>689</v>
      </c>
      <c r="F366" s="210" t="s">
        <v>690</v>
      </c>
      <c r="G366" s="211" t="s">
        <v>281</v>
      </c>
      <c r="H366" s="212">
        <v>75.219999999999999</v>
      </c>
      <c r="I366" s="213"/>
      <c r="J366" s="214">
        <f>ROUND(I366*H366,2)</f>
        <v>0</v>
      </c>
      <c r="K366" s="210" t="s">
        <v>19</v>
      </c>
      <c r="L366" s="47"/>
      <c r="M366" s="215" t="s">
        <v>19</v>
      </c>
      <c r="N366" s="216" t="s">
        <v>43</v>
      </c>
      <c r="O366" s="87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9" t="s">
        <v>157</v>
      </c>
      <c r="AT366" s="219" t="s">
        <v>154</v>
      </c>
      <c r="AU366" s="219" t="s">
        <v>82</v>
      </c>
      <c r="AY366" s="20" t="s">
        <v>152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80</v>
      </c>
      <c r="BK366" s="220">
        <f>ROUND(I366*H366,2)</f>
        <v>0</v>
      </c>
      <c r="BL366" s="20" t="s">
        <v>157</v>
      </c>
      <c r="BM366" s="219" t="s">
        <v>1238</v>
      </c>
    </row>
    <row r="367" s="14" customFormat="1">
      <c r="A367" s="14"/>
      <c r="B367" s="232"/>
      <c r="C367" s="233"/>
      <c r="D367" s="223" t="s">
        <v>159</v>
      </c>
      <c r="E367" s="234" t="s">
        <v>19</v>
      </c>
      <c r="F367" s="235" t="s">
        <v>1239</v>
      </c>
      <c r="G367" s="233"/>
      <c r="H367" s="236">
        <v>75.219999999999999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2" t="s">
        <v>159</v>
      </c>
      <c r="AU367" s="242" t="s">
        <v>82</v>
      </c>
      <c r="AV367" s="14" t="s">
        <v>82</v>
      </c>
      <c r="AW367" s="14" t="s">
        <v>34</v>
      </c>
      <c r="AX367" s="14" t="s">
        <v>80</v>
      </c>
      <c r="AY367" s="242" t="s">
        <v>152</v>
      </c>
    </row>
    <row r="368" s="2" customFormat="1" ht="44.25" customHeight="1">
      <c r="A368" s="41"/>
      <c r="B368" s="42"/>
      <c r="C368" s="208" t="s">
        <v>544</v>
      </c>
      <c r="D368" s="208" t="s">
        <v>154</v>
      </c>
      <c r="E368" s="209" t="s">
        <v>694</v>
      </c>
      <c r="F368" s="210" t="s">
        <v>695</v>
      </c>
      <c r="G368" s="211" t="s">
        <v>281</v>
      </c>
      <c r="H368" s="212">
        <v>75.219999999999999</v>
      </c>
      <c r="I368" s="213"/>
      <c r="J368" s="214">
        <f>ROUND(I368*H368,2)</f>
        <v>0</v>
      </c>
      <c r="K368" s="210" t="s">
        <v>19</v>
      </c>
      <c r="L368" s="47"/>
      <c r="M368" s="215" t="s">
        <v>19</v>
      </c>
      <c r="N368" s="216" t="s">
        <v>43</v>
      </c>
      <c r="O368" s="87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9" t="s">
        <v>157</v>
      </c>
      <c r="AT368" s="219" t="s">
        <v>154</v>
      </c>
      <c r="AU368" s="219" t="s">
        <v>82</v>
      </c>
      <c r="AY368" s="20" t="s">
        <v>152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80</v>
      </c>
      <c r="BK368" s="220">
        <f>ROUND(I368*H368,2)</f>
        <v>0</v>
      </c>
      <c r="BL368" s="20" t="s">
        <v>157</v>
      </c>
      <c r="BM368" s="219" t="s">
        <v>1240</v>
      </c>
    </row>
    <row r="369" s="14" customFormat="1">
      <c r="A369" s="14"/>
      <c r="B369" s="232"/>
      <c r="C369" s="233"/>
      <c r="D369" s="223" t="s">
        <v>159</v>
      </c>
      <c r="E369" s="234" t="s">
        <v>19</v>
      </c>
      <c r="F369" s="235" t="s">
        <v>1239</v>
      </c>
      <c r="G369" s="233"/>
      <c r="H369" s="236">
        <v>75.219999999999999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2" t="s">
        <v>159</v>
      </c>
      <c r="AU369" s="242" t="s">
        <v>82</v>
      </c>
      <c r="AV369" s="14" t="s">
        <v>82</v>
      </c>
      <c r="AW369" s="14" t="s">
        <v>34</v>
      </c>
      <c r="AX369" s="14" t="s">
        <v>80</v>
      </c>
      <c r="AY369" s="242" t="s">
        <v>152</v>
      </c>
    </row>
    <row r="370" s="12" customFormat="1" ht="22.8" customHeight="1">
      <c r="A370" s="12"/>
      <c r="B370" s="192"/>
      <c r="C370" s="193"/>
      <c r="D370" s="194" t="s">
        <v>71</v>
      </c>
      <c r="E370" s="206" t="s">
        <v>697</v>
      </c>
      <c r="F370" s="206" t="s">
        <v>698</v>
      </c>
      <c r="G370" s="193"/>
      <c r="H370" s="193"/>
      <c r="I370" s="196"/>
      <c r="J370" s="207">
        <f>BK370</f>
        <v>0</v>
      </c>
      <c r="K370" s="193"/>
      <c r="L370" s="198"/>
      <c r="M370" s="199"/>
      <c r="N370" s="200"/>
      <c r="O370" s="200"/>
      <c r="P370" s="201">
        <f>SUM(P371:P373)</f>
        <v>0</v>
      </c>
      <c r="Q370" s="200"/>
      <c r="R370" s="201">
        <f>SUM(R371:R373)</f>
        <v>0</v>
      </c>
      <c r="S370" s="200"/>
      <c r="T370" s="202">
        <f>SUM(T371:T373)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3" t="s">
        <v>80</v>
      </c>
      <c r="AT370" s="204" t="s">
        <v>71</v>
      </c>
      <c r="AU370" s="204" t="s">
        <v>80</v>
      </c>
      <c r="AY370" s="203" t="s">
        <v>152</v>
      </c>
      <c r="BK370" s="205">
        <f>SUM(BK371:BK373)</f>
        <v>0</v>
      </c>
    </row>
    <row r="371" s="2" customFormat="1" ht="44.25" customHeight="1">
      <c r="A371" s="41"/>
      <c r="B371" s="42"/>
      <c r="C371" s="208" t="s">
        <v>549</v>
      </c>
      <c r="D371" s="208" t="s">
        <v>154</v>
      </c>
      <c r="E371" s="209" t="s">
        <v>700</v>
      </c>
      <c r="F371" s="210" t="s">
        <v>701</v>
      </c>
      <c r="G371" s="211" t="s">
        <v>281</v>
      </c>
      <c r="H371" s="212">
        <v>106.661</v>
      </c>
      <c r="I371" s="213"/>
      <c r="J371" s="214">
        <f>ROUND(I371*H371,2)</f>
        <v>0</v>
      </c>
      <c r="K371" s="210" t="s">
        <v>19</v>
      </c>
      <c r="L371" s="47"/>
      <c r="M371" s="215" t="s">
        <v>19</v>
      </c>
      <c r="N371" s="216" t="s">
        <v>43</v>
      </c>
      <c r="O371" s="87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9" t="s">
        <v>157</v>
      </c>
      <c r="AT371" s="219" t="s">
        <v>154</v>
      </c>
      <c r="AU371" s="219" t="s">
        <v>82</v>
      </c>
      <c r="AY371" s="20" t="s">
        <v>152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80</v>
      </c>
      <c r="BK371" s="220">
        <f>ROUND(I371*H371,2)</f>
        <v>0</v>
      </c>
      <c r="BL371" s="20" t="s">
        <v>157</v>
      </c>
      <c r="BM371" s="219" t="s">
        <v>1241</v>
      </c>
    </row>
    <row r="372" s="2" customFormat="1" ht="49.05" customHeight="1">
      <c r="A372" s="41"/>
      <c r="B372" s="42"/>
      <c r="C372" s="208" t="s">
        <v>553</v>
      </c>
      <c r="D372" s="208" t="s">
        <v>154</v>
      </c>
      <c r="E372" s="209" t="s">
        <v>704</v>
      </c>
      <c r="F372" s="210" t="s">
        <v>705</v>
      </c>
      <c r="G372" s="211" t="s">
        <v>281</v>
      </c>
      <c r="H372" s="212">
        <v>2.04</v>
      </c>
      <c r="I372" s="213"/>
      <c r="J372" s="214">
        <f>ROUND(I372*H372,2)</f>
        <v>0</v>
      </c>
      <c r="K372" s="210" t="s">
        <v>177</v>
      </c>
      <c r="L372" s="47"/>
      <c r="M372" s="215" t="s">
        <v>19</v>
      </c>
      <c r="N372" s="216" t="s">
        <v>43</v>
      </c>
      <c r="O372" s="87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9" t="s">
        <v>157</v>
      </c>
      <c r="AT372" s="219" t="s">
        <v>154</v>
      </c>
      <c r="AU372" s="219" t="s">
        <v>82</v>
      </c>
      <c r="AY372" s="20" t="s">
        <v>152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80</v>
      </c>
      <c r="BK372" s="220">
        <f>ROUND(I372*H372,2)</f>
        <v>0</v>
      </c>
      <c r="BL372" s="20" t="s">
        <v>157</v>
      </c>
      <c r="BM372" s="219" t="s">
        <v>1242</v>
      </c>
    </row>
    <row r="373" s="2" customFormat="1">
      <c r="A373" s="41"/>
      <c r="B373" s="42"/>
      <c r="C373" s="43"/>
      <c r="D373" s="254" t="s">
        <v>173</v>
      </c>
      <c r="E373" s="43"/>
      <c r="F373" s="255" t="s">
        <v>707</v>
      </c>
      <c r="G373" s="43"/>
      <c r="H373" s="43"/>
      <c r="I373" s="256"/>
      <c r="J373" s="43"/>
      <c r="K373" s="43"/>
      <c r="L373" s="47"/>
      <c r="M373" s="269"/>
      <c r="N373" s="270"/>
      <c r="O373" s="271"/>
      <c r="P373" s="271"/>
      <c r="Q373" s="271"/>
      <c r="R373" s="271"/>
      <c r="S373" s="271"/>
      <c r="T373" s="272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173</v>
      </c>
      <c r="AU373" s="20" t="s">
        <v>82</v>
      </c>
    </row>
    <row r="374" s="2" customFormat="1" ht="6.96" customHeight="1">
      <c r="A374" s="41"/>
      <c r="B374" s="62"/>
      <c r="C374" s="63"/>
      <c r="D374" s="63"/>
      <c r="E374" s="63"/>
      <c r="F374" s="63"/>
      <c r="G374" s="63"/>
      <c r="H374" s="63"/>
      <c r="I374" s="63"/>
      <c r="J374" s="63"/>
      <c r="K374" s="63"/>
      <c r="L374" s="47"/>
      <c r="M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</row>
  </sheetData>
  <sheetProtection sheet="1" autoFilter="0" formatColumns="0" formatRows="0" objects="1" scenarios="1" spinCount="100000" saltValue="bYBNW5rJggdPSw1EBwIElKhPzU9ETRgDQ/zjFhFIZazHqhVXbF36At+25jPHiTK6YUy/OKKBpn3v2jqgqTlRSQ==" hashValue="aVnabe2TQPiyS2K8ueOM/qXEQWhP9ZlRE45NQpzpWHcykeHKIbcg9PAQdqp/5b8Z5EP+m/AsPSYVLuO5I7n+FA==" algorithmName="SHA-512" password="CC35"/>
  <autoFilter ref="C89:K37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3106451"/>
    <hyperlink ref="F98" r:id="rId2" display="https://podminky.urs.cz/item/CS_URS_2024_02/113106471"/>
    <hyperlink ref="F107" r:id="rId3" display="https://podminky.urs.cz/item/CS_URS_2024_02/113107163"/>
    <hyperlink ref="F126" r:id="rId4" display="https://podminky.urs.cz/item/CS_URS_2024_02/113107242"/>
    <hyperlink ref="F130" r:id="rId5" display="https://podminky.urs.cz/item/CS_URS_2024_02/113107243"/>
    <hyperlink ref="F133" r:id="rId6" display="https://podminky.urs.cz/item/CS_URS_2024_01/113154232"/>
    <hyperlink ref="F138" r:id="rId7" display="https://podminky.urs.cz/item/CS_URS_2024_02/113202111"/>
    <hyperlink ref="F144" r:id="rId8" display="https://podminky.urs.cz/item/CS_URS_2024_02/119001401"/>
    <hyperlink ref="F154" r:id="rId9" display="https://podminky.urs.cz/item/CS_URS_2024_02/121151113"/>
    <hyperlink ref="F158" r:id="rId10" display="https://podminky.urs.cz/item/CS_URS_2024_02/132254206"/>
    <hyperlink ref="F179" r:id="rId11" display="https://podminky.urs.cz/item/CS_URS_2024_02/132354206"/>
    <hyperlink ref="F209" r:id="rId12" display="https://podminky.urs.cz/item/CS_URS_2024_02/162451106"/>
    <hyperlink ref="F212" r:id="rId13" display="https://podminky.urs.cz/item/CS_URS_2024_02/162451126"/>
    <hyperlink ref="F245" r:id="rId14" display="https://podminky.urs.cz/item/CS_URS_2024_02/181351103"/>
    <hyperlink ref="F249" r:id="rId15" display="https://podminky.urs.cz/item/CS_URS_2024_01/181411121"/>
    <hyperlink ref="F256" r:id="rId16" display="https://podminky.urs.cz/item/CS_URS_2024_01/212751103"/>
    <hyperlink ref="F265" r:id="rId17" display="https://podminky.urs.cz/item/CS_URS_2024_02/564730001"/>
    <hyperlink ref="F269" r:id="rId18" display="https://podminky.urs.cz/item/CS_URS_2024_02/564730101"/>
    <hyperlink ref="F272" r:id="rId19" display="https://podminky.urs.cz/item/CS_URS_2024_02/564750001"/>
    <hyperlink ref="F277" r:id="rId20" display="https://podminky.urs.cz/item/CS_URS_2024_02/564760101"/>
    <hyperlink ref="F280" r:id="rId21" display="https://podminky.urs.cz/item/CS_URS_2024_02/564761101"/>
    <hyperlink ref="F289" r:id="rId22" display="https://podminky.urs.cz/item/CS_URS_2024_01/564851111"/>
    <hyperlink ref="F295" r:id="rId23" display="https://podminky.urs.cz/item/CS_URS_2024_02/564861112"/>
    <hyperlink ref="F298" r:id="rId24" display="https://podminky.urs.cz/item/CS_URS_2024_02/564910411"/>
    <hyperlink ref="F301" r:id="rId25" display="https://podminky.urs.cz/item/CS_URS_2024_02/572341111"/>
    <hyperlink ref="F304" r:id="rId26" display="https://podminky.urs.cz/item/CS_URS_2024_01/591111111"/>
    <hyperlink ref="F307" r:id="rId27" display="https://podminky.urs.cz/item/CS_URS_2024_02/596211110"/>
    <hyperlink ref="F310" r:id="rId28" display="https://podminky.urs.cz/item/CS_URS_2024_02/596212210"/>
    <hyperlink ref="F314" r:id="rId29" display="https://podminky.urs.cz/item/CS_URS_2024_02/850311811"/>
    <hyperlink ref="F321" r:id="rId30" display="https://podminky.urs.cz/item/CS_URS_2024_02/871211811"/>
    <hyperlink ref="F323" r:id="rId31" display="https://podminky.urs.cz/item/CS_URS_2024_02/877162001"/>
    <hyperlink ref="F326" r:id="rId32" display="https://podminky.urs.cz/item/CS_URS_2024_01/891161324"/>
    <hyperlink ref="F330" r:id="rId33" display="https://podminky.urs.cz/item/CS_URS_2024_01/891249111"/>
    <hyperlink ref="F333" r:id="rId34" display="https://podminky.urs.cz/item/CS_URS_2024_01/892273122"/>
    <hyperlink ref="F343" r:id="rId35" display="https://podminky.urs.cz/item/CS_URS_2024_02/916241112"/>
    <hyperlink ref="F345" r:id="rId36" display="https://podminky.urs.cz/item/CS_URS_2024_02/979021112"/>
    <hyperlink ref="F347" r:id="rId37" display="https://podminky.urs.cz/item/CS_URS_2024_02/979051121"/>
    <hyperlink ref="F350" r:id="rId38" display="https://podminky.urs.cz/item/CS_URS_2024_02/979071011"/>
    <hyperlink ref="F373" r:id="rId3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  <c r="AZ2" s="131" t="s">
        <v>708</v>
      </c>
      <c r="BA2" s="131" t="s">
        <v>167</v>
      </c>
      <c r="BB2" s="131" t="s">
        <v>96</v>
      </c>
      <c r="BC2" s="131" t="s">
        <v>1243</v>
      </c>
      <c r="BD2" s="131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  <c r="AZ3" s="131" t="s">
        <v>1021</v>
      </c>
      <c r="BA3" s="131" t="s">
        <v>1022</v>
      </c>
      <c r="BB3" s="131" t="s">
        <v>96</v>
      </c>
      <c r="BC3" s="131" t="s">
        <v>1244</v>
      </c>
      <c r="BD3" s="131" t="s">
        <v>82</v>
      </c>
    </row>
    <row r="4" s="1" customFormat="1" ht="24.96" customHeight="1">
      <c r="B4" s="23"/>
      <c r="D4" s="134" t="s">
        <v>101</v>
      </c>
      <c r="L4" s="23"/>
      <c r="M4" s="135" t="s">
        <v>10</v>
      </c>
      <c r="AT4" s="20" t="s">
        <v>4</v>
      </c>
      <c r="AZ4" s="131" t="s">
        <v>1024</v>
      </c>
      <c r="BA4" s="131" t="s">
        <v>1025</v>
      </c>
      <c r="BB4" s="131" t="s">
        <v>96</v>
      </c>
      <c r="BC4" s="131" t="s">
        <v>1245</v>
      </c>
      <c r="BD4" s="131" t="s">
        <v>82</v>
      </c>
    </row>
    <row r="5" s="1" customFormat="1" ht="6.96" customHeight="1">
      <c r="B5" s="23"/>
      <c r="L5" s="23"/>
      <c r="AZ5" s="131" t="s">
        <v>94</v>
      </c>
      <c r="BA5" s="131" t="s">
        <v>95</v>
      </c>
      <c r="BB5" s="131" t="s">
        <v>96</v>
      </c>
      <c r="BC5" s="131" t="s">
        <v>1246</v>
      </c>
      <c r="BD5" s="131" t="s">
        <v>97</v>
      </c>
    </row>
    <row r="6" s="1" customFormat="1" ht="12" customHeight="1">
      <c r="B6" s="23"/>
      <c r="D6" s="136" t="s">
        <v>16</v>
      </c>
      <c r="L6" s="23"/>
      <c r="AZ6" s="131" t="s">
        <v>98</v>
      </c>
      <c r="BA6" s="131" t="s">
        <v>99</v>
      </c>
      <c r="BB6" s="131" t="s">
        <v>96</v>
      </c>
      <c r="BC6" s="131" t="s">
        <v>1247</v>
      </c>
      <c r="BD6" s="131" t="s">
        <v>82</v>
      </c>
    </row>
    <row r="7" s="1" customFormat="1" ht="26.25" customHeight="1">
      <c r="B7" s="23"/>
      <c r="E7" s="137" t="str">
        <f>'Rekapitulace stavby'!K6</f>
        <v>Sušice-ul.Palackého-obnova vodovodu a kanalizace od křižovatky Nad lípou po ulici Na stráni</v>
      </c>
      <c r="F7" s="136"/>
      <c r="G7" s="136"/>
      <c r="H7" s="136"/>
      <c r="L7" s="23"/>
      <c r="AZ7" s="131" t="s">
        <v>102</v>
      </c>
      <c r="BA7" s="131" t="s">
        <v>102</v>
      </c>
      <c r="BB7" s="131" t="s">
        <v>96</v>
      </c>
      <c r="BC7" s="131" t="s">
        <v>1248</v>
      </c>
      <c r="BD7" s="131" t="s">
        <v>82</v>
      </c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104</v>
      </c>
      <c r="BA8" s="131" t="s">
        <v>105</v>
      </c>
      <c r="BB8" s="131" t="s">
        <v>106</v>
      </c>
      <c r="BC8" s="131" t="s">
        <v>1249</v>
      </c>
      <c r="BD8" s="131" t="s">
        <v>82</v>
      </c>
    </row>
    <row r="9" s="2" customFormat="1" ht="16.5" customHeight="1">
      <c r="A9" s="41"/>
      <c r="B9" s="47"/>
      <c r="C9" s="41"/>
      <c r="D9" s="41"/>
      <c r="E9" s="139" t="s">
        <v>1250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108</v>
      </c>
      <c r="BA9" s="131" t="s">
        <v>108</v>
      </c>
      <c r="BB9" s="131" t="s">
        <v>106</v>
      </c>
      <c r="BC9" s="131" t="s">
        <v>1251</v>
      </c>
      <c r="BD9" s="131" t="s">
        <v>82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110</v>
      </c>
      <c r="BA10" s="131" t="s">
        <v>111</v>
      </c>
      <c r="BB10" s="131" t="s">
        <v>106</v>
      </c>
      <c r="BC10" s="131" t="s">
        <v>1252</v>
      </c>
      <c r="BD10" s="131" t="s">
        <v>82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114</v>
      </c>
      <c r="BA11" s="131" t="s">
        <v>114</v>
      </c>
      <c r="BB11" s="131" t="s">
        <v>106</v>
      </c>
      <c r="BC11" s="131" t="s">
        <v>1253</v>
      </c>
      <c r="BD11" s="131" t="s">
        <v>82</v>
      </c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117</v>
      </c>
      <c r="BA12" s="131" t="s">
        <v>117</v>
      </c>
      <c r="BB12" s="131" t="s">
        <v>106</v>
      </c>
      <c r="BC12" s="131" t="s">
        <v>1254</v>
      </c>
      <c r="BD12" s="131" t="s">
        <v>82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tr">
        <f>IF('Rekapitulace stavby'!AN10="","",'Rekapitulace stavby'!AN10)</f>
        <v/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tr">
        <f>IF('Rekapitulace stavby'!E11="","",'Rekapitulace stavby'!E11)</f>
        <v xml:space="preserve"> </v>
      </c>
      <c r="F15" s="41"/>
      <c r="G15" s="41"/>
      <c r="H15" s="41"/>
      <c r="I15" s="136" t="s">
        <v>27</v>
      </c>
      <c r="J15" s="140" t="str">
        <f>IF('Rekapitulace stavby'!AN11="","",'Rekapitulace stavby'!AN11)</f>
        <v/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28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27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30</v>
      </c>
      <c r="E20" s="41"/>
      <c r="F20" s="41"/>
      <c r="G20" s="41"/>
      <c r="H20" s="41"/>
      <c r="I20" s="136" t="s">
        <v>26</v>
      </c>
      <c r="J20" s="140" t="s">
        <v>31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32</v>
      </c>
      <c r="F21" s="41"/>
      <c r="G21" s="41"/>
      <c r="H21" s="41"/>
      <c r="I21" s="136" t="s">
        <v>27</v>
      </c>
      <c r="J21" s="140" t="s">
        <v>33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35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27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ROUND(J90,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ROUND((SUM(BE90:BE364)),  2)</f>
        <v>0</v>
      </c>
      <c r="G33" s="41"/>
      <c r="H33" s="41"/>
      <c r="I33" s="152">
        <v>0.20999999999999999</v>
      </c>
      <c r="J33" s="151">
        <f>ROUND(((SUM(BE90:BE364))*I33),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ROUND((SUM(BF90:BF364)),  2)</f>
        <v>0</v>
      </c>
      <c r="G34" s="41"/>
      <c r="H34" s="41"/>
      <c r="I34" s="152">
        <v>0.12</v>
      </c>
      <c r="J34" s="151">
        <f>ROUND(((SUM(BF90:BF364))*I34),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ROUND((SUM(BG90:BG364)),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ROUND((SUM(BH90:BH364)),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ROUND((SUM(BI90:BI364)),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122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Sušice-ul.Palackého-obnova vodovodu a kanalizace od křižovatky Nad lípou po ulici Na stráni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04 - kanalizační přípojky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13. 1. 2025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>VAK SERVIS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123</v>
      </c>
      <c r="D57" s="166"/>
      <c r="E57" s="166"/>
      <c r="F57" s="166"/>
      <c r="G57" s="166"/>
      <c r="H57" s="166"/>
      <c r="I57" s="166"/>
      <c r="J57" s="167" t="s">
        <v>124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125</v>
      </c>
    </row>
    <row r="60" s="9" customFormat="1" ht="24.96" customHeight="1">
      <c r="A60" s="9"/>
      <c r="B60" s="169"/>
      <c r="C60" s="170"/>
      <c r="D60" s="171" t="s">
        <v>126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127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128</v>
      </c>
      <c r="E62" s="178"/>
      <c r="F62" s="178"/>
      <c r="G62" s="178"/>
      <c r="H62" s="178"/>
      <c r="I62" s="178"/>
      <c r="J62" s="179">
        <f>J258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129</v>
      </c>
      <c r="E63" s="178"/>
      <c r="F63" s="178"/>
      <c r="G63" s="178"/>
      <c r="H63" s="178"/>
      <c r="I63" s="178"/>
      <c r="J63" s="179">
        <f>J262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130</v>
      </c>
      <c r="E64" s="178"/>
      <c r="F64" s="178"/>
      <c r="G64" s="178"/>
      <c r="H64" s="178"/>
      <c r="I64" s="178"/>
      <c r="J64" s="179">
        <f>J263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131</v>
      </c>
      <c r="E65" s="178"/>
      <c r="F65" s="178"/>
      <c r="G65" s="178"/>
      <c r="H65" s="178"/>
      <c r="I65" s="178"/>
      <c r="J65" s="179">
        <f>J267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132</v>
      </c>
      <c r="E66" s="178"/>
      <c r="F66" s="178"/>
      <c r="G66" s="178"/>
      <c r="H66" s="178"/>
      <c r="I66" s="178"/>
      <c r="J66" s="179">
        <f>J316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133</v>
      </c>
      <c r="E67" s="178"/>
      <c r="F67" s="178"/>
      <c r="G67" s="178"/>
      <c r="H67" s="178"/>
      <c r="I67" s="178"/>
      <c r="J67" s="179">
        <f>J331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134</v>
      </c>
      <c r="E68" s="178"/>
      <c r="F68" s="178"/>
      <c r="G68" s="178"/>
      <c r="H68" s="178"/>
      <c r="I68" s="178"/>
      <c r="J68" s="179">
        <f>J342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135</v>
      </c>
      <c r="E69" s="178"/>
      <c r="F69" s="178"/>
      <c r="G69" s="178"/>
      <c r="H69" s="178"/>
      <c r="I69" s="178"/>
      <c r="J69" s="179">
        <f>J345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136</v>
      </c>
      <c r="E70" s="178"/>
      <c r="F70" s="178"/>
      <c r="G70" s="178"/>
      <c r="H70" s="178"/>
      <c r="I70" s="178"/>
      <c r="J70" s="179">
        <f>J361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137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6.25" customHeight="1">
      <c r="A80" s="41"/>
      <c r="B80" s="42"/>
      <c r="C80" s="43"/>
      <c r="D80" s="43"/>
      <c r="E80" s="164" t="str">
        <f>E7</f>
        <v>Sušice-ul.Palackého-obnova vodovodu a kanalizace od křižovatky Nad lípou po ulici Na stráni</v>
      </c>
      <c r="F80" s="35"/>
      <c r="G80" s="35"/>
      <c r="H80" s="35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113</v>
      </c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04 - kanalizační přípojky</v>
      </c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13. 1. 2025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 xml:space="preserve"> </v>
      </c>
      <c r="G86" s="43"/>
      <c r="H86" s="43"/>
      <c r="I86" s="35" t="s">
        <v>30</v>
      </c>
      <c r="J86" s="39" t="str">
        <f>E21</f>
        <v>VAK SERVIS s.r.o.</v>
      </c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 xml:space="preserve"> 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1"/>
      <c r="B89" s="182"/>
      <c r="C89" s="183" t="s">
        <v>138</v>
      </c>
      <c r="D89" s="184" t="s">
        <v>57</v>
      </c>
      <c r="E89" s="184" t="s">
        <v>53</v>
      </c>
      <c r="F89" s="184" t="s">
        <v>54</v>
      </c>
      <c r="G89" s="184" t="s">
        <v>139</v>
      </c>
      <c r="H89" s="184" t="s">
        <v>140</v>
      </c>
      <c r="I89" s="184" t="s">
        <v>141</v>
      </c>
      <c r="J89" s="184" t="s">
        <v>124</v>
      </c>
      <c r="K89" s="185" t="s">
        <v>142</v>
      </c>
      <c r="L89" s="186"/>
      <c r="M89" s="95" t="s">
        <v>19</v>
      </c>
      <c r="N89" s="96" t="s">
        <v>42</v>
      </c>
      <c r="O89" s="96" t="s">
        <v>143</v>
      </c>
      <c r="P89" s="96" t="s">
        <v>144</v>
      </c>
      <c r="Q89" s="96" t="s">
        <v>145</v>
      </c>
      <c r="R89" s="96" t="s">
        <v>146</v>
      </c>
      <c r="S89" s="96" t="s">
        <v>147</v>
      </c>
      <c r="T89" s="97" t="s">
        <v>148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1"/>
      <c r="B90" s="42"/>
      <c r="C90" s="102" t="s">
        <v>149</v>
      </c>
      <c r="D90" s="43"/>
      <c r="E90" s="43"/>
      <c r="F90" s="43"/>
      <c r="G90" s="43"/>
      <c r="H90" s="43"/>
      <c r="I90" s="43"/>
      <c r="J90" s="187">
        <f>BK90</f>
        <v>0</v>
      </c>
      <c r="K90" s="43"/>
      <c r="L90" s="47"/>
      <c r="M90" s="98"/>
      <c r="N90" s="188"/>
      <c r="O90" s="99"/>
      <c r="P90" s="189">
        <f>P91</f>
        <v>0</v>
      </c>
      <c r="Q90" s="99"/>
      <c r="R90" s="189">
        <f>R91</f>
        <v>1036.79326173</v>
      </c>
      <c r="S90" s="99"/>
      <c r="T90" s="190">
        <f>T91</f>
        <v>314.77320000000003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125</v>
      </c>
      <c r="BK90" s="191">
        <f>BK91</f>
        <v>0</v>
      </c>
    </row>
    <row r="91" s="12" customFormat="1" ht="25.92" customHeight="1">
      <c r="A91" s="12"/>
      <c r="B91" s="192"/>
      <c r="C91" s="193"/>
      <c r="D91" s="194" t="s">
        <v>71</v>
      </c>
      <c r="E91" s="195" t="s">
        <v>150</v>
      </c>
      <c r="F91" s="195" t="s">
        <v>151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P92+P258+P262+P263+P267+P316+P331+P345+P361</f>
        <v>0</v>
      </c>
      <c r="Q91" s="200"/>
      <c r="R91" s="201">
        <f>R92+R258+R262+R263+R267+R316+R331+R345+R361</f>
        <v>1036.79326173</v>
      </c>
      <c r="S91" s="200"/>
      <c r="T91" s="202">
        <f>T92+T258+T262+T263+T267+T316+T331+T345+T361</f>
        <v>314.77320000000003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80</v>
      </c>
      <c r="AT91" s="204" t="s">
        <v>71</v>
      </c>
      <c r="AU91" s="204" t="s">
        <v>72</v>
      </c>
      <c r="AY91" s="203" t="s">
        <v>152</v>
      </c>
      <c r="BK91" s="205">
        <f>BK92+BK258+BK262+BK263+BK267+BK316+BK331+BK345+BK361</f>
        <v>0</v>
      </c>
    </row>
    <row r="92" s="12" customFormat="1" ht="22.8" customHeight="1">
      <c r="A92" s="12"/>
      <c r="B92" s="192"/>
      <c r="C92" s="193"/>
      <c r="D92" s="194" t="s">
        <v>71</v>
      </c>
      <c r="E92" s="206" t="s">
        <v>80</v>
      </c>
      <c r="F92" s="206" t="s">
        <v>153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SUM(P93:P257)</f>
        <v>0</v>
      </c>
      <c r="Q92" s="200"/>
      <c r="R92" s="201">
        <f>SUM(R93:R257)</f>
        <v>811.59542680000004</v>
      </c>
      <c r="S92" s="200"/>
      <c r="T92" s="202">
        <f>SUM(T93:T257)</f>
        <v>302.32350000000002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80</v>
      </c>
      <c r="AT92" s="204" t="s">
        <v>71</v>
      </c>
      <c r="AU92" s="204" t="s">
        <v>80</v>
      </c>
      <c r="AY92" s="203" t="s">
        <v>152</v>
      </c>
      <c r="BK92" s="205">
        <f>SUM(BK93:BK257)</f>
        <v>0</v>
      </c>
    </row>
    <row r="93" s="2" customFormat="1" ht="78" customHeight="1">
      <c r="A93" s="41"/>
      <c r="B93" s="42"/>
      <c r="C93" s="208" t="s">
        <v>80</v>
      </c>
      <c r="D93" s="208" t="s">
        <v>154</v>
      </c>
      <c r="E93" s="209" t="s">
        <v>718</v>
      </c>
      <c r="F93" s="210" t="s">
        <v>719</v>
      </c>
      <c r="G93" s="211" t="s">
        <v>96</v>
      </c>
      <c r="H93" s="212">
        <v>5.2000000000000002</v>
      </c>
      <c r="I93" s="213"/>
      <c r="J93" s="214">
        <f>ROUND(I93*H93,2)</f>
        <v>0</v>
      </c>
      <c r="K93" s="210" t="s">
        <v>171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0.41699999999999998</v>
      </c>
      <c r="T93" s="218">
        <f>S93*H93</f>
        <v>2.1684000000000001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157</v>
      </c>
      <c r="AT93" s="219" t="s">
        <v>154</v>
      </c>
      <c r="AU93" s="219" t="s">
        <v>82</v>
      </c>
      <c r="AY93" s="20" t="s">
        <v>152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157</v>
      </c>
      <c r="BM93" s="219" t="s">
        <v>1255</v>
      </c>
    </row>
    <row r="94" s="2" customFormat="1">
      <c r="A94" s="41"/>
      <c r="B94" s="42"/>
      <c r="C94" s="43"/>
      <c r="D94" s="254" t="s">
        <v>173</v>
      </c>
      <c r="E94" s="43"/>
      <c r="F94" s="255" t="s">
        <v>721</v>
      </c>
      <c r="G94" s="43"/>
      <c r="H94" s="43"/>
      <c r="I94" s="256"/>
      <c r="J94" s="43"/>
      <c r="K94" s="43"/>
      <c r="L94" s="47"/>
      <c r="M94" s="257"/>
      <c r="N94" s="258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173</v>
      </c>
      <c r="AU94" s="20" t="s">
        <v>82</v>
      </c>
    </row>
    <row r="95" s="14" customFormat="1">
      <c r="A95" s="14"/>
      <c r="B95" s="232"/>
      <c r="C95" s="233"/>
      <c r="D95" s="223" t="s">
        <v>159</v>
      </c>
      <c r="E95" s="234" t="s">
        <v>19</v>
      </c>
      <c r="F95" s="235" t="s">
        <v>1256</v>
      </c>
      <c r="G95" s="233"/>
      <c r="H95" s="236">
        <v>5.2000000000000002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2" t="s">
        <v>159</v>
      </c>
      <c r="AU95" s="242" t="s">
        <v>82</v>
      </c>
      <c r="AV95" s="14" t="s">
        <v>82</v>
      </c>
      <c r="AW95" s="14" t="s">
        <v>34</v>
      </c>
      <c r="AX95" s="14" t="s">
        <v>72</v>
      </c>
      <c r="AY95" s="242" t="s">
        <v>152</v>
      </c>
    </row>
    <row r="96" s="15" customFormat="1">
      <c r="A96" s="15"/>
      <c r="B96" s="243"/>
      <c r="C96" s="244"/>
      <c r="D96" s="223" t="s">
        <v>159</v>
      </c>
      <c r="E96" s="245" t="s">
        <v>708</v>
      </c>
      <c r="F96" s="246" t="s">
        <v>168</v>
      </c>
      <c r="G96" s="244"/>
      <c r="H96" s="247">
        <v>5.2000000000000002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3" t="s">
        <v>159</v>
      </c>
      <c r="AU96" s="253" t="s">
        <v>82</v>
      </c>
      <c r="AV96" s="15" t="s">
        <v>157</v>
      </c>
      <c r="AW96" s="15" t="s">
        <v>34</v>
      </c>
      <c r="AX96" s="15" t="s">
        <v>80</v>
      </c>
      <c r="AY96" s="253" t="s">
        <v>152</v>
      </c>
    </row>
    <row r="97" s="2" customFormat="1" ht="76.35" customHeight="1">
      <c r="A97" s="41"/>
      <c r="B97" s="42"/>
      <c r="C97" s="208" t="s">
        <v>82</v>
      </c>
      <c r="D97" s="208" t="s">
        <v>154</v>
      </c>
      <c r="E97" s="209" t="s">
        <v>1038</v>
      </c>
      <c r="F97" s="210" t="s">
        <v>1039</v>
      </c>
      <c r="G97" s="211" t="s">
        <v>96</v>
      </c>
      <c r="H97" s="212">
        <v>44.460000000000001</v>
      </c>
      <c r="I97" s="213"/>
      <c r="J97" s="214">
        <f>ROUND(I97*H97,2)</f>
        <v>0</v>
      </c>
      <c r="K97" s="210" t="s">
        <v>171</v>
      </c>
      <c r="L97" s="47"/>
      <c r="M97" s="215" t="s">
        <v>19</v>
      </c>
      <c r="N97" s="216" t="s">
        <v>43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0.29499999999999998</v>
      </c>
      <c r="T97" s="218">
        <f>S97*H97</f>
        <v>13.1157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157</v>
      </c>
      <c r="AT97" s="219" t="s">
        <v>154</v>
      </c>
      <c r="AU97" s="219" t="s">
        <v>82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80</v>
      </c>
      <c r="BK97" s="220">
        <f>ROUND(I97*H97,2)</f>
        <v>0</v>
      </c>
      <c r="BL97" s="20" t="s">
        <v>157</v>
      </c>
      <c r="BM97" s="219" t="s">
        <v>1257</v>
      </c>
    </row>
    <row r="98" s="2" customFormat="1">
      <c r="A98" s="41"/>
      <c r="B98" s="42"/>
      <c r="C98" s="43"/>
      <c r="D98" s="254" t="s">
        <v>173</v>
      </c>
      <c r="E98" s="43"/>
      <c r="F98" s="255" t="s">
        <v>1041</v>
      </c>
      <c r="G98" s="43"/>
      <c r="H98" s="43"/>
      <c r="I98" s="256"/>
      <c r="J98" s="43"/>
      <c r="K98" s="43"/>
      <c r="L98" s="47"/>
      <c r="M98" s="257"/>
      <c r="N98" s="258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173</v>
      </c>
      <c r="AU98" s="20" t="s">
        <v>82</v>
      </c>
    </row>
    <row r="99" s="13" customFormat="1">
      <c r="A99" s="13"/>
      <c r="B99" s="221"/>
      <c r="C99" s="222"/>
      <c r="D99" s="223" t="s">
        <v>159</v>
      </c>
      <c r="E99" s="224" t="s">
        <v>19</v>
      </c>
      <c r="F99" s="225" t="s">
        <v>223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159</v>
      </c>
      <c r="AU99" s="231" t="s">
        <v>82</v>
      </c>
      <c r="AV99" s="13" t="s">
        <v>80</v>
      </c>
      <c r="AW99" s="13" t="s">
        <v>34</v>
      </c>
      <c r="AX99" s="13" t="s">
        <v>72</v>
      </c>
      <c r="AY99" s="231" t="s">
        <v>152</v>
      </c>
    </row>
    <row r="100" s="14" customFormat="1">
      <c r="A100" s="14"/>
      <c r="B100" s="232"/>
      <c r="C100" s="233"/>
      <c r="D100" s="223" t="s">
        <v>159</v>
      </c>
      <c r="E100" s="234" t="s">
        <v>19</v>
      </c>
      <c r="F100" s="235" t="s">
        <v>1258</v>
      </c>
      <c r="G100" s="233"/>
      <c r="H100" s="236">
        <v>35.100000000000001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159</v>
      </c>
      <c r="AU100" s="242" t="s">
        <v>82</v>
      </c>
      <c r="AV100" s="14" t="s">
        <v>82</v>
      </c>
      <c r="AW100" s="14" t="s">
        <v>34</v>
      </c>
      <c r="AX100" s="14" t="s">
        <v>72</v>
      </c>
      <c r="AY100" s="242" t="s">
        <v>152</v>
      </c>
    </row>
    <row r="101" s="16" customFormat="1">
      <c r="A101" s="16"/>
      <c r="B101" s="273"/>
      <c r="C101" s="274"/>
      <c r="D101" s="223" t="s">
        <v>159</v>
      </c>
      <c r="E101" s="275" t="s">
        <v>1021</v>
      </c>
      <c r="F101" s="276" t="s">
        <v>1043</v>
      </c>
      <c r="G101" s="274"/>
      <c r="H101" s="277">
        <v>35.100000000000001</v>
      </c>
      <c r="I101" s="278"/>
      <c r="J101" s="274"/>
      <c r="K101" s="274"/>
      <c r="L101" s="279"/>
      <c r="M101" s="280"/>
      <c r="N101" s="281"/>
      <c r="O101" s="281"/>
      <c r="P101" s="281"/>
      <c r="Q101" s="281"/>
      <c r="R101" s="281"/>
      <c r="S101" s="281"/>
      <c r="T101" s="282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3" t="s">
        <v>159</v>
      </c>
      <c r="AU101" s="283" t="s">
        <v>82</v>
      </c>
      <c r="AV101" s="16" t="s">
        <v>97</v>
      </c>
      <c r="AW101" s="16" t="s">
        <v>34</v>
      </c>
      <c r="AX101" s="16" t="s">
        <v>72</v>
      </c>
      <c r="AY101" s="283" t="s">
        <v>152</v>
      </c>
    </row>
    <row r="102" s="13" customFormat="1">
      <c r="A102" s="13"/>
      <c r="B102" s="221"/>
      <c r="C102" s="222"/>
      <c r="D102" s="223" t="s">
        <v>159</v>
      </c>
      <c r="E102" s="224" t="s">
        <v>19</v>
      </c>
      <c r="F102" s="225" t="s">
        <v>1044</v>
      </c>
      <c r="G102" s="222"/>
      <c r="H102" s="224" t="s">
        <v>19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159</v>
      </c>
      <c r="AU102" s="231" t="s">
        <v>82</v>
      </c>
      <c r="AV102" s="13" t="s">
        <v>80</v>
      </c>
      <c r="AW102" s="13" t="s">
        <v>34</v>
      </c>
      <c r="AX102" s="13" t="s">
        <v>72</v>
      </c>
      <c r="AY102" s="231" t="s">
        <v>152</v>
      </c>
    </row>
    <row r="103" s="14" customFormat="1">
      <c r="A103" s="14"/>
      <c r="B103" s="232"/>
      <c r="C103" s="233"/>
      <c r="D103" s="223" t="s">
        <v>159</v>
      </c>
      <c r="E103" s="234" t="s">
        <v>19</v>
      </c>
      <c r="F103" s="235" t="s">
        <v>1259</v>
      </c>
      <c r="G103" s="233"/>
      <c r="H103" s="236">
        <v>9.3599999999999994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2" t="s">
        <v>159</v>
      </c>
      <c r="AU103" s="242" t="s">
        <v>82</v>
      </c>
      <c r="AV103" s="14" t="s">
        <v>82</v>
      </c>
      <c r="AW103" s="14" t="s">
        <v>34</v>
      </c>
      <c r="AX103" s="14" t="s">
        <v>72</v>
      </c>
      <c r="AY103" s="242" t="s">
        <v>152</v>
      </c>
    </row>
    <row r="104" s="16" customFormat="1">
      <c r="A104" s="16"/>
      <c r="B104" s="273"/>
      <c r="C104" s="274"/>
      <c r="D104" s="223" t="s">
        <v>159</v>
      </c>
      <c r="E104" s="275" t="s">
        <v>1024</v>
      </c>
      <c r="F104" s="276" t="s">
        <v>1043</v>
      </c>
      <c r="G104" s="274"/>
      <c r="H104" s="277">
        <v>9.3599999999999994</v>
      </c>
      <c r="I104" s="278"/>
      <c r="J104" s="274"/>
      <c r="K104" s="274"/>
      <c r="L104" s="279"/>
      <c r="M104" s="280"/>
      <c r="N104" s="281"/>
      <c r="O104" s="281"/>
      <c r="P104" s="281"/>
      <c r="Q104" s="281"/>
      <c r="R104" s="281"/>
      <c r="S104" s="281"/>
      <c r="T104" s="282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3" t="s">
        <v>159</v>
      </c>
      <c r="AU104" s="283" t="s">
        <v>82</v>
      </c>
      <c r="AV104" s="16" t="s">
        <v>97</v>
      </c>
      <c r="AW104" s="16" t="s">
        <v>34</v>
      </c>
      <c r="AX104" s="16" t="s">
        <v>72</v>
      </c>
      <c r="AY104" s="283" t="s">
        <v>152</v>
      </c>
    </row>
    <row r="105" s="15" customFormat="1">
      <c r="A105" s="15"/>
      <c r="B105" s="243"/>
      <c r="C105" s="244"/>
      <c r="D105" s="223" t="s">
        <v>159</v>
      </c>
      <c r="E105" s="245" t="s">
        <v>19</v>
      </c>
      <c r="F105" s="246" t="s">
        <v>168</v>
      </c>
      <c r="G105" s="244"/>
      <c r="H105" s="247">
        <v>44.460000000000001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3" t="s">
        <v>159</v>
      </c>
      <c r="AU105" s="253" t="s">
        <v>82</v>
      </c>
      <c r="AV105" s="15" t="s">
        <v>157</v>
      </c>
      <c r="AW105" s="15" t="s">
        <v>34</v>
      </c>
      <c r="AX105" s="15" t="s">
        <v>80</v>
      </c>
      <c r="AY105" s="253" t="s">
        <v>152</v>
      </c>
    </row>
    <row r="106" s="2" customFormat="1" ht="66.75" customHeight="1">
      <c r="A106" s="41"/>
      <c r="B106" s="42"/>
      <c r="C106" s="208" t="s">
        <v>97</v>
      </c>
      <c r="D106" s="208" t="s">
        <v>154</v>
      </c>
      <c r="E106" s="209" t="s">
        <v>1046</v>
      </c>
      <c r="F106" s="210" t="s">
        <v>1047</v>
      </c>
      <c r="G106" s="211" t="s">
        <v>96</v>
      </c>
      <c r="H106" s="212">
        <v>94.590000000000003</v>
      </c>
      <c r="I106" s="213"/>
      <c r="J106" s="214">
        <f>ROUND(I106*H106,2)</f>
        <v>0</v>
      </c>
      <c r="K106" s="210" t="s">
        <v>171</v>
      </c>
      <c r="L106" s="47"/>
      <c r="M106" s="215" t="s">
        <v>19</v>
      </c>
      <c r="N106" s="216" t="s">
        <v>43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0.44</v>
      </c>
      <c r="T106" s="218">
        <f>S106*H106</f>
        <v>41.619599999999998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157</v>
      </c>
      <c r="AT106" s="219" t="s">
        <v>154</v>
      </c>
      <c r="AU106" s="219" t="s">
        <v>82</v>
      </c>
      <c r="AY106" s="20" t="s">
        <v>152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80</v>
      </c>
      <c r="BK106" s="220">
        <f>ROUND(I106*H106,2)</f>
        <v>0</v>
      </c>
      <c r="BL106" s="20" t="s">
        <v>157</v>
      </c>
      <c r="BM106" s="219" t="s">
        <v>1260</v>
      </c>
    </row>
    <row r="107" s="2" customFormat="1">
      <c r="A107" s="41"/>
      <c r="B107" s="42"/>
      <c r="C107" s="43"/>
      <c r="D107" s="254" t="s">
        <v>173</v>
      </c>
      <c r="E107" s="43"/>
      <c r="F107" s="255" t="s">
        <v>1049</v>
      </c>
      <c r="G107" s="43"/>
      <c r="H107" s="43"/>
      <c r="I107" s="256"/>
      <c r="J107" s="43"/>
      <c r="K107" s="43"/>
      <c r="L107" s="47"/>
      <c r="M107" s="257"/>
      <c r="N107" s="258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173</v>
      </c>
      <c r="AU107" s="20" t="s">
        <v>82</v>
      </c>
    </row>
    <row r="108" s="13" customFormat="1">
      <c r="A108" s="13"/>
      <c r="B108" s="221"/>
      <c r="C108" s="222"/>
      <c r="D108" s="223" t="s">
        <v>159</v>
      </c>
      <c r="E108" s="224" t="s">
        <v>19</v>
      </c>
      <c r="F108" s="225" t="s">
        <v>221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159</v>
      </c>
      <c r="AU108" s="231" t="s">
        <v>82</v>
      </c>
      <c r="AV108" s="13" t="s">
        <v>80</v>
      </c>
      <c r="AW108" s="13" t="s">
        <v>34</v>
      </c>
      <c r="AX108" s="13" t="s">
        <v>72</v>
      </c>
      <c r="AY108" s="231" t="s">
        <v>152</v>
      </c>
    </row>
    <row r="109" s="14" customFormat="1">
      <c r="A109" s="14"/>
      <c r="B109" s="232"/>
      <c r="C109" s="233"/>
      <c r="D109" s="223" t="s">
        <v>159</v>
      </c>
      <c r="E109" s="234" t="s">
        <v>19</v>
      </c>
      <c r="F109" s="235" t="s">
        <v>1261</v>
      </c>
      <c r="G109" s="233"/>
      <c r="H109" s="236">
        <v>3.96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2" t="s">
        <v>159</v>
      </c>
      <c r="AU109" s="242" t="s">
        <v>82</v>
      </c>
      <c r="AV109" s="14" t="s">
        <v>82</v>
      </c>
      <c r="AW109" s="14" t="s">
        <v>34</v>
      </c>
      <c r="AX109" s="14" t="s">
        <v>72</v>
      </c>
      <c r="AY109" s="242" t="s">
        <v>152</v>
      </c>
    </row>
    <row r="110" s="13" customFormat="1">
      <c r="A110" s="13"/>
      <c r="B110" s="221"/>
      <c r="C110" s="222"/>
      <c r="D110" s="223" t="s">
        <v>159</v>
      </c>
      <c r="E110" s="224" t="s">
        <v>19</v>
      </c>
      <c r="F110" s="225" t="s">
        <v>222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159</v>
      </c>
      <c r="AU110" s="231" t="s">
        <v>82</v>
      </c>
      <c r="AV110" s="13" t="s">
        <v>80</v>
      </c>
      <c r="AW110" s="13" t="s">
        <v>34</v>
      </c>
      <c r="AX110" s="13" t="s">
        <v>72</v>
      </c>
      <c r="AY110" s="231" t="s">
        <v>152</v>
      </c>
    </row>
    <row r="111" s="14" customFormat="1">
      <c r="A111" s="14"/>
      <c r="B111" s="232"/>
      <c r="C111" s="233"/>
      <c r="D111" s="223" t="s">
        <v>159</v>
      </c>
      <c r="E111" s="234" t="s">
        <v>19</v>
      </c>
      <c r="F111" s="235" t="s">
        <v>1262</v>
      </c>
      <c r="G111" s="233"/>
      <c r="H111" s="236">
        <v>66.329999999999998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159</v>
      </c>
      <c r="AU111" s="242" t="s">
        <v>82</v>
      </c>
      <c r="AV111" s="14" t="s">
        <v>82</v>
      </c>
      <c r="AW111" s="14" t="s">
        <v>34</v>
      </c>
      <c r="AX111" s="14" t="s">
        <v>72</v>
      </c>
      <c r="AY111" s="242" t="s">
        <v>152</v>
      </c>
    </row>
    <row r="112" s="13" customFormat="1">
      <c r="A112" s="13"/>
      <c r="B112" s="221"/>
      <c r="C112" s="222"/>
      <c r="D112" s="223" t="s">
        <v>159</v>
      </c>
      <c r="E112" s="224" t="s">
        <v>19</v>
      </c>
      <c r="F112" s="225" t="s">
        <v>223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159</v>
      </c>
      <c r="AU112" s="231" t="s">
        <v>82</v>
      </c>
      <c r="AV112" s="13" t="s">
        <v>80</v>
      </c>
      <c r="AW112" s="13" t="s">
        <v>34</v>
      </c>
      <c r="AX112" s="13" t="s">
        <v>72</v>
      </c>
      <c r="AY112" s="231" t="s">
        <v>152</v>
      </c>
    </row>
    <row r="113" s="14" customFormat="1">
      <c r="A113" s="14"/>
      <c r="B113" s="232"/>
      <c r="C113" s="233"/>
      <c r="D113" s="223" t="s">
        <v>159</v>
      </c>
      <c r="E113" s="234" t="s">
        <v>19</v>
      </c>
      <c r="F113" s="235" t="s">
        <v>1263</v>
      </c>
      <c r="G113" s="233"/>
      <c r="H113" s="236">
        <v>24.300000000000001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2" t="s">
        <v>159</v>
      </c>
      <c r="AU113" s="242" t="s">
        <v>82</v>
      </c>
      <c r="AV113" s="14" t="s">
        <v>82</v>
      </c>
      <c r="AW113" s="14" t="s">
        <v>34</v>
      </c>
      <c r="AX113" s="14" t="s">
        <v>72</v>
      </c>
      <c r="AY113" s="242" t="s">
        <v>152</v>
      </c>
    </row>
    <row r="114" s="15" customFormat="1">
      <c r="A114" s="15"/>
      <c r="B114" s="243"/>
      <c r="C114" s="244"/>
      <c r="D114" s="223" t="s">
        <v>159</v>
      </c>
      <c r="E114" s="245" t="s">
        <v>19</v>
      </c>
      <c r="F114" s="246" t="s">
        <v>168</v>
      </c>
      <c r="G114" s="244"/>
      <c r="H114" s="247">
        <v>94.590000000000003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3" t="s">
        <v>159</v>
      </c>
      <c r="AU114" s="253" t="s">
        <v>82</v>
      </c>
      <c r="AV114" s="15" t="s">
        <v>157</v>
      </c>
      <c r="AW114" s="15" t="s">
        <v>34</v>
      </c>
      <c r="AX114" s="15" t="s">
        <v>80</v>
      </c>
      <c r="AY114" s="253" t="s">
        <v>152</v>
      </c>
    </row>
    <row r="115" s="2" customFormat="1" ht="66.75" customHeight="1">
      <c r="A115" s="41"/>
      <c r="B115" s="42"/>
      <c r="C115" s="208" t="s">
        <v>157</v>
      </c>
      <c r="D115" s="208" t="s">
        <v>154</v>
      </c>
      <c r="E115" s="209" t="s">
        <v>155</v>
      </c>
      <c r="F115" s="210" t="s">
        <v>156</v>
      </c>
      <c r="G115" s="211" t="s">
        <v>96</v>
      </c>
      <c r="H115" s="212">
        <v>244.44</v>
      </c>
      <c r="I115" s="213"/>
      <c r="J115" s="214">
        <f>ROUND(I115*H115,2)</f>
        <v>0</v>
      </c>
      <c r="K115" s="210" t="s">
        <v>19</v>
      </c>
      <c r="L115" s="47"/>
      <c r="M115" s="215" t="s">
        <v>19</v>
      </c>
      <c r="N115" s="216" t="s">
        <v>43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0.57999999999999996</v>
      </c>
      <c r="T115" s="218">
        <f>S115*H115</f>
        <v>141.77519999999998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157</v>
      </c>
      <c r="AT115" s="219" t="s">
        <v>154</v>
      </c>
      <c r="AU115" s="219" t="s">
        <v>82</v>
      </c>
      <c r="AY115" s="20" t="s">
        <v>152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80</v>
      </c>
      <c r="BK115" s="220">
        <f>ROUND(I115*H115,2)</f>
        <v>0</v>
      </c>
      <c r="BL115" s="20" t="s">
        <v>157</v>
      </c>
      <c r="BM115" s="219" t="s">
        <v>1264</v>
      </c>
    </row>
    <row r="116" s="13" customFormat="1">
      <c r="A116" s="13"/>
      <c r="B116" s="221"/>
      <c r="C116" s="222"/>
      <c r="D116" s="223" t="s">
        <v>159</v>
      </c>
      <c r="E116" s="224" t="s">
        <v>19</v>
      </c>
      <c r="F116" s="225" t="s">
        <v>160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159</v>
      </c>
      <c r="AU116" s="231" t="s">
        <v>82</v>
      </c>
      <c r="AV116" s="13" t="s">
        <v>80</v>
      </c>
      <c r="AW116" s="13" t="s">
        <v>34</v>
      </c>
      <c r="AX116" s="13" t="s">
        <v>72</v>
      </c>
      <c r="AY116" s="231" t="s">
        <v>152</v>
      </c>
    </row>
    <row r="117" s="13" customFormat="1">
      <c r="A117" s="13"/>
      <c r="B117" s="221"/>
      <c r="C117" s="222"/>
      <c r="D117" s="223" t="s">
        <v>159</v>
      </c>
      <c r="E117" s="224" t="s">
        <v>19</v>
      </c>
      <c r="F117" s="225" t="s">
        <v>162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159</v>
      </c>
      <c r="AU117" s="231" t="s">
        <v>82</v>
      </c>
      <c r="AV117" s="13" t="s">
        <v>80</v>
      </c>
      <c r="AW117" s="13" t="s">
        <v>34</v>
      </c>
      <c r="AX117" s="13" t="s">
        <v>72</v>
      </c>
      <c r="AY117" s="231" t="s">
        <v>152</v>
      </c>
    </row>
    <row r="118" s="14" customFormat="1">
      <c r="A118" s="14"/>
      <c r="B118" s="232"/>
      <c r="C118" s="233"/>
      <c r="D118" s="223" t="s">
        <v>159</v>
      </c>
      <c r="E118" s="234" t="s">
        <v>19</v>
      </c>
      <c r="F118" s="235" t="s">
        <v>1265</v>
      </c>
      <c r="G118" s="233"/>
      <c r="H118" s="236">
        <v>221.58000000000001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2" t="s">
        <v>159</v>
      </c>
      <c r="AU118" s="242" t="s">
        <v>82</v>
      </c>
      <c r="AV118" s="14" t="s">
        <v>82</v>
      </c>
      <c r="AW118" s="14" t="s">
        <v>34</v>
      </c>
      <c r="AX118" s="14" t="s">
        <v>72</v>
      </c>
      <c r="AY118" s="242" t="s">
        <v>152</v>
      </c>
    </row>
    <row r="119" s="13" customFormat="1">
      <c r="A119" s="13"/>
      <c r="B119" s="221"/>
      <c r="C119" s="222"/>
      <c r="D119" s="223" t="s">
        <v>159</v>
      </c>
      <c r="E119" s="224" t="s">
        <v>19</v>
      </c>
      <c r="F119" s="225" t="s">
        <v>165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159</v>
      </c>
      <c r="AU119" s="231" t="s">
        <v>82</v>
      </c>
      <c r="AV119" s="13" t="s">
        <v>80</v>
      </c>
      <c r="AW119" s="13" t="s">
        <v>34</v>
      </c>
      <c r="AX119" s="13" t="s">
        <v>72</v>
      </c>
      <c r="AY119" s="231" t="s">
        <v>152</v>
      </c>
    </row>
    <row r="120" s="14" customFormat="1">
      <c r="A120" s="14"/>
      <c r="B120" s="232"/>
      <c r="C120" s="233"/>
      <c r="D120" s="223" t="s">
        <v>159</v>
      </c>
      <c r="E120" s="234" t="s">
        <v>19</v>
      </c>
      <c r="F120" s="235" t="s">
        <v>1266</v>
      </c>
      <c r="G120" s="233"/>
      <c r="H120" s="236">
        <v>12.779999999999999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159</v>
      </c>
      <c r="AU120" s="242" t="s">
        <v>82</v>
      </c>
      <c r="AV120" s="14" t="s">
        <v>82</v>
      </c>
      <c r="AW120" s="14" t="s">
        <v>34</v>
      </c>
      <c r="AX120" s="14" t="s">
        <v>72</v>
      </c>
      <c r="AY120" s="242" t="s">
        <v>152</v>
      </c>
    </row>
    <row r="121" s="13" customFormat="1">
      <c r="A121" s="13"/>
      <c r="B121" s="221"/>
      <c r="C121" s="222"/>
      <c r="D121" s="223" t="s">
        <v>159</v>
      </c>
      <c r="E121" s="224" t="s">
        <v>19</v>
      </c>
      <c r="F121" s="225" t="s">
        <v>166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159</v>
      </c>
      <c r="AU121" s="231" t="s">
        <v>82</v>
      </c>
      <c r="AV121" s="13" t="s">
        <v>80</v>
      </c>
      <c r="AW121" s="13" t="s">
        <v>34</v>
      </c>
      <c r="AX121" s="13" t="s">
        <v>72</v>
      </c>
      <c r="AY121" s="231" t="s">
        <v>152</v>
      </c>
    </row>
    <row r="122" s="14" customFormat="1">
      <c r="A122" s="14"/>
      <c r="B122" s="232"/>
      <c r="C122" s="233"/>
      <c r="D122" s="223" t="s">
        <v>159</v>
      </c>
      <c r="E122" s="234" t="s">
        <v>19</v>
      </c>
      <c r="F122" s="235" t="s">
        <v>1267</v>
      </c>
      <c r="G122" s="233"/>
      <c r="H122" s="236">
        <v>6.4800000000000004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159</v>
      </c>
      <c r="AU122" s="242" t="s">
        <v>82</v>
      </c>
      <c r="AV122" s="14" t="s">
        <v>82</v>
      </c>
      <c r="AW122" s="14" t="s">
        <v>34</v>
      </c>
      <c r="AX122" s="14" t="s">
        <v>72</v>
      </c>
      <c r="AY122" s="242" t="s">
        <v>152</v>
      </c>
    </row>
    <row r="123" s="13" customFormat="1">
      <c r="A123" s="13"/>
      <c r="B123" s="221"/>
      <c r="C123" s="222"/>
      <c r="D123" s="223" t="s">
        <v>159</v>
      </c>
      <c r="E123" s="224" t="s">
        <v>19</v>
      </c>
      <c r="F123" s="225" t="s">
        <v>167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159</v>
      </c>
      <c r="AU123" s="231" t="s">
        <v>82</v>
      </c>
      <c r="AV123" s="13" t="s">
        <v>80</v>
      </c>
      <c r="AW123" s="13" t="s">
        <v>34</v>
      </c>
      <c r="AX123" s="13" t="s">
        <v>72</v>
      </c>
      <c r="AY123" s="231" t="s">
        <v>152</v>
      </c>
    </row>
    <row r="124" s="14" customFormat="1">
      <c r="A124" s="14"/>
      <c r="B124" s="232"/>
      <c r="C124" s="233"/>
      <c r="D124" s="223" t="s">
        <v>159</v>
      </c>
      <c r="E124" s="234" t="s">
        <v>19</v>
      </c>
      <c r="F124" s="235" t="s">
        <v>1268</v>
      </c>
      <c r="G124" s="233"/>
      <c r="H124" s="236">
        <v>3.6000000000000001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159</v>
      </c>
      <c r="AU124" s="242" t="s">
        <v>82</v>
      </c>
      <c r="AV124" s="14" t="s">
        <v>82</v>
      </c>
      <c r="AW124" s="14" t="s">
        <v>34</v>
      </c>
      <c r="AX124" s="14" t="s">
        <v>72</v>
      </c>
      <c r="AY124" s="242" t="s">
        <v>152</v>
      </c>
    </row>
    <row r="125" s="15" customFormat="1">
      <c r="A125" s="15"/>
      <c r="B125" s="243"/>
      <c r="C125" s="244"/>
      <c r="D125" s="223" t="s">
        <v>159</v>
      </c>
      <c r="E125" s="245" t="s">
        <v>19</v>
      </c>
      <c r="F125" s="246" t="s">
        <v>168</v>
      </c>
      <c r="G125" s="244"/>
      <c r="H125" s="247">
        <v>244.44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3" t="s">
        <v>159</v>
      </c>
      <c r="AU125" s="253" t="s">
        <v>82</v>
      </c>
      <c r="AV125" s="15" t="s">
        <v>157</v>
      </c>
      <c r="AW125" s="15" t="s">
        <v>34</v>
      </c>
      <c r="AX125" s="15" t="s">
        <v>80</v>
      </c>
      <c r="AY125" s="253" t="s">
        <v>152</v>
      </c>
    </row>
    <row r="126" s="2" customFormat="1" ht="55.5" customHeight="1">
      <c r="A126" s="41"/>
      <c r="B126" s="42"/>
      <c r="C126" s="208" t="s">
        <v>185</v>
      </c>
      <c r="D126" s="208" t="s">
        <v>154</v>
      </c>
      <c r="E126" s="209" t="s">
        <v>169</v>
      </c>
      <c r="F126" s="210" t="s">
        <v>170</v>
      </c>
      <c r="G126" s="211" t="s">
        <v>96</v>
      </c>
      <c r="H126" s="212">
        <v>221.58000000000001</v>
      </c>
      <c r="I126" s="213"/>
      <c r="J126" s="214">
        <f>ROUND(I126*H126,2)</f>
        <v>0</v>
      </c>
      <c r="K126" s="210" t="s">
        <v>171</v>
      </c>
      <c r="L126" s="47"/>
      <c r="M126" s="215" t="s">
        <v>19</v>
      </c>
      <c r="N126" s="216" t="s">
        <v>43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0.22</v>
      </c>
      <c r="T126" s="218">
        <f>S126*H126</f>
        <v>48.747600000000006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157</v>
      </c>
      <c r="AT126" s="219" t="s">
        <v>154</v>
      </c>
      <c r="AU126" s="219" t="s">
        <v>82</v>
      </c>
      <c r="AY126" s="20" t="s">
        <v>152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80</v>
      </c>
      <c r="BK126" s="220">
        <f>ROUND(I126*H126,2)</f>
        <v>0</v>
      </c>
      <c r="BL126" s="20" t="s">
        <v>157</v>
      </c>
      <c r="BM126" s="219" t="s">
        <v>1269</v>
      </c>
    </row>
    <row r="127" s="2" customFormat="1">
      <c r="A127" s="41"/>
      <c r="B127" s="42"/>
      <c r="C127" s="43"/>
      <c r="D127" s="254" t="s">
        <v>173</v>
      </c>
      <c r="E127" s="43"/>
      <c r="F127" s="255" t="s">
        <v>174</v>
      </c>
      <c r="G127" s="43"/>
      <c r="H127" s="43"/>
      <c r="I127" s="256"/>
      <c r="J127" s="43"/>
      <c r="K127" s="43"/>
      <c r="L127" s="47"/>
      <c r="M127" s="257"/>
      <c r="N127" s="258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173</v>
      </c>
      <c r="AU127" s="20" t="s">
        <v>82</v>
      </c>
    </row>
    <row r="128" s="14" customFormat="1">
      <c r="A128" s="14"/>
      <c r="B128" s="232"/>
      <c r="C128" s="233"/>
      <c r="D128" s="223" t="s">
        <v>159</v>
      </c>
      <c r="E128" s="234" t="s">
        <v>19</v>
      </c>
      <c r="F128" s="235" t="s">
        <v>98</v>
      </c>
      <c r="G128" s="233"/>
      <c r="H128" s="236">
        <v>221.58000000000001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159</v>
      </c>
      <c r="AU128" s="242" t="s">
        <v>82</v>
      </c>
      <c r="AV128" s="14" t="s">
        <v>82</v>
      </c>
      <c r="AW128" s="14" t="s">
        <v>34</v>
      </c>
      <c r="AX128" s="14" t="s">
        <v>72</v>
      </c>
      <c r="AY128" s="242" t="s">
        <v>152</v>
      </c>
    </row>
    <row r="129" s="15" customFormat="1">
      <c r="A129" s="15"/>
      <c r="B129" s="243"/>
      <c r="C129" s="244"/>
      <c r="D129" s="223" t="s">
        <v>159</v>
      </c>
      <c r="E129" s="245" t="s">
        <v>19</v>
      </c>
      <c r="F129" s="246" t="s">
        <v>168</v>
      </c>
      <c r="G129" s="244"/>
      <c r="H129" s="247">
        <v>221.58000000000001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3" t="s">
        <v>159</v>
      </c>
      <c r="AU129" s="253" t="s">
        <v>82</v>
      </c>
      <c r="AV129" s="15" t="s">
        <v>157</v>
      </c>
      <c r="AW129" s="15" t="s">
        <v>34</v>
      </c>
      <c r="AX129" s="15" t="s">
        <v>80</v>
      </c>
      <c r="AY129" s="253" t="s">
        <v>152</v>
      </c>
    </row>
    <row r="130" s="2" customFormat="1" ht="55.5" customHeight="1">
      <c r="A130" s="41"/>
      <c r="B130" s="42"/>
      <c r="C130" s="208" t="s">
        <v>190</v>
      </c>
      <c r="D130" s="208" t="s">
        <v>154</v>
      </c>
      <c r="E130" s="209" t="s">
        <v>1058</v>
      </c>
      <c r="F130" s="210" t="s">
        <v>1059</v>
      </c>
      <c r="G130" s="211" t="s">
        <v>96</v>
      </c>
      <c r="H130" s="212">
        <v>70.290000000000006</v>
      </c>
      <c r="I130" s="213"/>
      <c r="J130" s="214">
        <f>ROUND(I130*H130,2)</f>
        <v>0</v>
      </c>
      <c r="K130" s="210" t="s">
        <v>171</v>
      </c>
      <c r="L130" s="47"/>
      <c r="M130" s="215" t="s">
        <v>19</v>
      </c>
      <c r="N130" s="216" t="s">
        <v>43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0.316</v>
      </c>
      <c r="T130" s="218">
        <f>S130*H130</f>
        <v>22.211640000000003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157</v>
      </c>
      <c r="AT130" s="219" t="s">
        <v>154</v>
      </c>
      <c r="AU130" s="219" t="s">
        <v>82</v>
      </c>
      <c r="AY130" s="20" t="s">
        <v>152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80</v>
      </c>
      <c r="BK130" s="220">
        <f>ROUND(I130*H130,2)</f>
        <v>0</v>
      </c>
      <c r="BL130" s="20" t="s">
        <v>157</v>
      </c>
      <c r="BM130" s="219" t="s">
        <v>1270</v>
      </c>
    </row>
    <row r="131" s="2" customFormat="1">
      <c r="A131" s="41"/>
      <c r="B131" s="42"/>
      <c r="C131" s="43"/>
      <c r="D131" s="254" t="s">
        <v>173</v>
      </c>
      <c r="E131" s="43"/>
      <c r="F131" s="255" t="s">
        <v>1061</v>
      </c>
      <c r="G131" s="43"/>
      <c r="H131" s="43"/>
      <c r="I131" s="256"/>
      <c r="J131" s="43"/>
      <c r="K131" s="43"/>
      <c r="L131" s="47"/>
      <c r="M131" s="257"/>
      <c r="N131" s="258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173</v>
      </c>
      <c r="AU131" s="20" t="s">
        <v>82</v>
      </c>
    </row>
    <row r="132" s="14" customFormat="1">
      <c r="A132" s="14"/>
      <c r="B132" s="232"/>
      <c r="C132" s="233"/>
      <c r="D132" s="223" t="s">
        <v>159</v>
      </c>
      <c r="E132" s="234" t="s">
        <v>19</v>
      </c>
      <c r="F132" s="235" t="s">
        <v>94</v>
      </c>
      <c r="G132" s="233"/>
      <c r="H132" s="236">
        <v>70.290000000000006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2" t="s">
        <v>159</v>
      </c>
      <c r="AU132" s="242" t="s">
        <v>82</v>
      </c>
      <c r="AV132" s="14" t="s">
        <v>82</v>
      </c>
      <c r="AW132" s="14" t="s">
        <v>34</v>
      </c>
      <c r="AX132" s="14" t="s">
        <v>80</v>
      </c>
      <c r="AY132" s="242" t="s">
        <v>152</v>
      </c>
    </row>
    <row r="133" s="2" customFormat="1" ht="55.5" customHeight="1">
      <c r="A133" s="41"/>
      <c r="B133" s="42"/>
      <c r="C133" s="208" t="s">
        <v>197</v>
      </c>
      <c r="D133" s="208" t="s">
        <v>154</v>
      </c>
      <c r="E133" s="209" t="s">
        <v>175</v>
      </c>
      <c r="F133" s="210" t="s">
        <v>176</v>
      </c>
      <c r="G133" s="211" t="s">
        <v>96</v>
      </c>
      <c r="H133" s="212">
        <v>221.58000000000001</v>
      </c>
      <c r="I133" s="213"/>
      <c r="J133" s="214">
        <f>ROUND(I133*H133,2)</f>
        <v>0</v>
      </c>
      <c r="K133" s="210" t="s">
        <v>177</v>
      </c>
      <c r="L133" s="47"/>
      <c r="M133" s="215" t="s">
        <v>19</v>
      </c>
      <c r="N133" s="216" t="s">
        <v>43</v>
      </c>
      <c r="O133" s="87"/>
      <c r="P133" s="217">
        <f>O133*H133</f>
        <v>0</v>
      </c>
      <c r="Q133" s="217">
        <v>6.0000000000000002E-05</v>
      </c>
      <c r="R133" s="217">
        <f>Q133*H133</f>
        <v>0.013294800000000001</v>
      </c>
      <c r="S133" s="217">
        <v>0.091999999999999998</v>
      </c>
      <c r="T133" s="218">
        <f>S133*H133</f>
        <v>20.385360000000002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157</v>
      </c>
      <c r="AT133" s="219" t="s">
        <v>154</v>
      </c>
      <c r="AU133" s="219" t="s">
        <v>82</v>
      </c>
      <c r="AY133" s="20" t="s">
        <v>152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80</v>
      </c>
      <c r="BK133" s="220">
        <f>ROUND(I133*H133,2)</f>
        <v>0</v>
      </c>
      <c r="BL133" s="20" t="s">
        <v>157</v>
      </c>
      <c r="BM133" s="219" t="s">
        <v>1271</v>
      </c>
    </row>
    <row r="134" s="2" customFormat="1">
      <c r="A134" s="41"/>
      <c r="B134" s="42"/>
      <c r="C134" s="43"/>
      <c r="D134" s="254" t="s">
        <v>173</v>
      </c>
      <c r="E134" s="43"/>
      <c r="F134" s="255" t="s">
        <v>179</v>
      </c>
      <c r="G134" s="43"/>
      <c r="H134" s="43"/>
      <c r="I134" s="256"/>
      <c r="J134" s="43"/>
      <c r="K134" s="43"/>
      <c r="L134" s="47"/>
      <c r="M134" s="257"/>
      <c r="N134" s="258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173</v>
      </c>
      <c r="AU134" s="20" t="s">
        <v>82</v>
      </c>
    </row>
    <row r="135" s="13" customFormat="1">
      <c r="A135" s="13"/>
      <c r="B135" s="221"/>
      <c r="C135" s="222"/>
      <c r="D135" s="223" t="s">
        <v>159</v>
      </c>
      <c r="E135" s="224" t="s">
        <v>19</v>
      </c>
      <c r="F135" s="225" t="s">
        <v>162</v>
      </c>
      <c r="G135" s="222"/>
      <c r="H135" s="224" t="s">
        <v>19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159</v>
      </c>
      <c r="AU135" s="231" t="s">
        <v>82</v>
      </c>
      <c r="AV135" s="13" t="s">
        <v>80</v>
      </c>
      <c r="AW135" s="13" t="s">
        <v>34</v>
      </c>
      <c r="AX135" s="13" t="s">
        <v>72</v>
      </c>
      <c r="AY135" s="231" t="s">
        <v>152</v>
      </c>
    </row>
    <row r="136" s="14" customFormat="1">
      <c r="A136" s="14"/>
      <c r="B136" s="232"/>
      <c r="C136" s="233"/>
      <c r="D136" s="223" t="s">
        <v>159</v>
      </c>
      <c r="E136" s="234" t="s">
        <v>19</v>
      </c>
      <c r="F136" s="235" t="s">
        <v>1265</v>
      </c>
      <c r="G136" s="233"/>
      <c r="H136" s="236">
        <v>221.58000000000001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159</v>
      </c>
      <c r="AU136" s="242" t="s">
        <v>82</v>
      </c>
      <c r="AV136" s="14" t="s">
        <v>82</v>
      </c>
      <c r="AW136" s="14" t="s">
        <v>34</v>
      </c>
      <c r="AX136" s="14" t="s">
        <v>72</v>
      </c>
      <c r="AY136" s="242" t="s">
        <v>152</v>
      </c>
    </row>
    <row r="137" s="15" customFormat="1">
      <c r="A137" s="15"/>
      <c r="B137" s="243"/>
      <c r="C137" s="244"/>
      <c r="D137" s="223" t="s">
        <v>159</v>
      </c>
      <c r="E137" s="245" t="s">
        <v>98</v>
      </c>
      <c r="F137" s="246" t="s">
        <v>168</v>
      </c>
      <c r="G137" s="244"/>
      <c r="H137" s="247">
        <v>221.58000000000001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3" t="s">
        <v>159</v>
      </c>
      <c r="AU137" s="253" t="s">
        <v>82</v>
      </c>
      <c r="AV137" s="15" t="s">
        <v>157</v>
      </c>
      <c r="AW137" s="15" t="s">
        <v>34</v>
      </c>
      <c r="AX137" s="15" t="s">
        <v>80</v>
      </c>
      <c r="AY137" s="253" t="s">
        <v>152</v>
      </c>
    </row>
    <row r="138" s="2" customFormat="1" ht="49.05" customHeight="1">
      <c r="A138" s="41"/>
      <c r="B138" s="42"/>
      <c r="C138" s="208" t="s">
        <v>203</v>
      </c>
      <c r="D138" s="208" t="s">
        <v>154</v>
      </c>
      <c r="E138" s="209" t="s">
        <v>1063</v>
      </c>
      <c r="F138" s="210" t="s">
        <v>1064</v>
      </c>
      <c r="G138" s="211" t="s">
        <v>193</v>
      </c>
      <c r="H138" s="212">
        <v>60</v>
      </c>
      <c r="I138" s="213"/>
      <c r="J138" s="214">
        <f>ROUND(I138*H138,2)</f>
        <v>0</v>
      </c>
      <c r="K138" s="210" t="s">
        <v>171</v>
      </c>
      <c r="L138" s="47"/>
      <c r="M138" s="215" t="s">
        <v>19</v>
      </c>
      <c r="N138" s="216" t="s">
        <v>43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0.20499999999999999</v>
      </c>
      <c r="T138" s="218">
        <f>S138*H138</f>
        <v>12.299999999999999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157</v>
      </c>
      <c r="AT138" s="219" t="s">
        <v>154</v>
      </c>
      <c r="AU138" s="219" t="s">
        <v>82</v>
      </c>
      <c r="AY138" s="20" t="s">
        <v>152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80</v>
      </c>
      <c r="BK138" s="220">
        <f>ROUND(I138*H138,2)</f>
        <v>0</v>
      </c>
      <c r="BL138" s="20" t="s">
        <v>157</v>
      </c>
      <c r="BM138" s="219" t="s">
        <v>1272</v>
      </c>
    </row>
    <row r="139" s="2" customFormat="1">
      <c r="A139" s="41"/>
      <c r="B139" s="42"/>
      <c r="C139" s="43"/>
      <c r="D139" s="254" t="s">
        <v>173</v>
      </c>
      <c r="E139" s="43"/>
      <c r="F139" s="255" t="s">
        <v>1066</v>
      </c>
      <c r="G139" s="43"/>
      <c r="H139" s="43"/>
      <c r="I139" s="256"/>
      <c r="J139" s="43"/>
      <c r="K139" s="43"/>
      <c r="L139" s="47"/>
      <c r="M139" s="257"/>
      <c r="N139" s="258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173</v>
      </c>
      <c r="AU139" s="20" t="s">
        <v>82</v>
      </c>
    </row>
    <row r="140" s="14" customFormat="1">
      <c r="A140" s="14"/>
      <c r="B140" s="232"/>
      <c r="C140" s="233"/>
      <c r="D140" s="223" t="s">
        <v>159</v>
      </c>
      <c r="E140" s="234" t="s">
        <v>19</v>
      </c>
      <c r="F140" s="235" t="s">
        <v>490</v>
      </c>
      <c r="G140" s="233"/>
      <c r="H140" s="236">
        <v>60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2" t="s">
        <v>159</v>
      </c>
      <c r="AU140" s="242" t="s">
        <v>82</v>
      </c>
      <c r="AV140" s="14" t="s">
        <v>82</v>
      </c>
      <c r="AW140" s="14" t="s">
        <v>34</v>
      </c>
      <c r="AX140" s="14" t="s">
        <v>80</v>
      </c>
      <c r="AY140" s="242" t="s">
        <v>152</v>
      </c>
    </row>
    <row r="141" s="2" customFormat="1" ht="24.15" customHeight="1">
      <c r="A141" s="41"/>
      <c r="B141" s="42"/>
      <c r="C141" s="208" t="s">
        <v>209</v>
      </c>
      <c r="D141" s="208" t="s">
        <v>154</v>
      </c>
      <c r="E141" s="209" t="s">
        <v>180</v>
      </c>
      <c r="F141" s="210" t="s">
        <v>181</v>
      </c>
      <c r="G141" s="211" t="s">
        <v>182</v>
      </c>
      <c r="H141" s="212">
        <v>120</v>
      </c>
      <c r="I141" s="213"/>
      <c r="J141" s="214">
        <f>ROUND(I141*H141,2)</f>
        <v>0</v>
      </c>
      <c r="K141" s="210" t="s">
        <v>19</v>
      </c>
      <c r="L141" s="47"/>
      <c r="M141" s="215" t="s">
        <v>19</v>
      </c>
      <c r="N141" s="216" t="s">
        <v>43</v>
      </c>
      <c r="O141" s="87"/>
      <c r="P141" s="217">
        <f>O141*H141</f>
        <v>0</v>
      </c>
      <c r="Q141" s="217">
        <v>3.0000000000000001E-05</v>
      </c>
      <c r="R141" s="217">
        <f>Q141*H141</f>
        <v>0.0035999999999999999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157</v>
      </c>
      <c r="AT141" s="219" t="s">
        <v>154</v>
      </c>
      <c r="AU141" s="219" t="s">
        <v>82</v>
      </c>
      <c r="AY141" s="20" t="s">
        <v>152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80</v>
      </c>
      <c r="BK141" s="220">
        <f>ROUND(I141*H141,2)</f>
        <v>0</v>
      </c>
      <c r="BL141" s="20" t="s">
        <v>157</v>
      </c>
      <c r="BM141" s="219" t="s">
        <v>1273</v>
      </c>
    </row>
    <row r="142" s="14" customFormat="1">
      <c r="A142" s="14"/>
      <c r="B142" s="232"/>
      <c r="C142" s="233"/>
      <c r="D142" s="223" t="s">
        <v>159</v>
      </c>
      <c r="E142" s="234" t="s">
        <v>19</v>
      </c>
      <c r="F142" s="235" t="s">
        <v>1274</v>
      </c>
      <c r="G142" s="233"/>
      <c r="H142" s="236">
        <v>120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2" t="s">
        <v>159</v>
      </c>
      <c r="AU142" s="242" t="s">
        <v>82</v>
      </c>
      <c r="AV142" s="14" t="s">
        <v>82</v>
      </c>
      <c r="AW142" s="14" t="s">
        <v>34</v>
      </c>
      <c r="AX142" s="14" t="s">
        <v>80</v>
      </c>
      <c r="AY142" s="242" t="s">
        <v>152</v>
      </c>
    </row>
    <row r="143" s="2" customFormat="1" ht="37.8" customHeight="1">
      <c r="A143" s="41"/>
      <c r="B143" s="42"/>
      <c r="C143" s="208" t="s">
        <v>216</v>
      </c>
      <c r="D143" s="208" t="s">
        <v>154</v>
      </c>
      <c r="E143" s="209" t="s">
        <v>186</v>
      </c>
      <c r="F143" s="210" t="s">
        <v>187</v>
      </c>
      <c r="G143" s="211" t="s">
        <v>188</v>
      </c>
      <c r="H143" s="212">
        <v>30</v>
      </c>
      <c r="I143" s="213"/>
      <c r="J143" s="214">
        <f>ROUND(I143*H143,2)</f>
        <v>0</v>
      </c>
      <c r="K143" s="210" t="s">
        <v>19</v>
      </c>
      <c r="L143" s="47"/>
      <c r="M143" s="215" t="s">
        <v>19</v>
      </c>
      <c r="N143" s="216" t="s">
        <v>43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157</v>
      </c>
      <c r="AT143" s="219" t="s">
        <v>154</v>
      </c>
      <c r="AU143" s="219" t="s">
        <v>82</v>
      </c>
      <c r="AY143" s="20" t="s">
        <v>152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80</v>
      </c>
      <c r="BK143" s="220">
        <f>ROUND(I143*H143,2)</f>
        <v>0</v>
      </c>
      <c r="BL143" s="20" t="s">
        <v>157</v>
      </c>
      <c r="BM143" s="219" t="s">
        <v>1275</v>
      </c>
    </row>
    <row r="144" s="2" customFormat="1" ht="90" customHeight="1">
      <c r="A144" s="41"/>
      <c r="B144" s="42"/>
      <c r="C144" s="208" t="s">
        <v>232</v>
      </c>
      <c r="D144" s="208" t="s">
        <v>154</v>
      </c>
      <c r="E144" s="209" t="s">
        <v>191</v>
      </c>
      <c r="F144" s="210" t="s">
        <v>192</v>
      </c>
      <c r="G144" s="211" t="s">
        <v>193</v>
      </c>
      <c r="H144" s="212">
        <v>68.400000000000006</v>
      </c>
      <c r="I144" s="213"/>
      <c r="J144" s="214">
        <f>ROUND(I144*H144,2)</f>
        <v>0</v>
      </c>
      <c r="K144" s="210" t="s">
        <v>171</v>
      </c>
      <c r="L144" s="47"/>
      <c r="M144" s="215" t="s">
        <v>19</v>
      </c>
      <c r="N144" s="216" t="s">
        <v>43</v>
      </c>
      <c r="O144" s="87"/>
      <c r="P144" s="217">
        <f>O144*H144</f>
        <v>0</v>
      </c>
      <c r="Q144" s="217">
        <v>0.0086800000000000002</v>
      </c>
      <c r="R144" s="217">
        <f>Q144*H144</f>
        <v>0.59371200000000002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157</v>
      </c>
      <c r="AT144" s="219" t="s">
        <v>154</v>
      </c>
      <c r="AU144" s="219" t="s">
        <v>82</v>
      </c>
      <c r="AY144" s="20" t="s">
        <v>152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80</v>
      </c>
      <c r="BK144" s="220">
        <f>ROUND(I144*H144,2)</f>
        <v>0</v>
      </c>
      <c r="BL144" s="20" t="s">
        <v>157</v>
      </c>
      <c r="BM144" s="219" t="s">
        <v>1276</v>
      </c>
    </row>
    <row r="145" s="2" customFormat="1">
      <c r="A145" s="41"/>
      <c r="B145" s="42"/>
      <c r="C145" s="43"/>
      <c r="D145" s="254" t="s">
        <v>173</v>
      </c>
      <c r="E145" s="43"/>
      <c r="F145" s="255" t="s">
        <v>195</v>
      </c>
      <c r="G145" s="43"/>
      <c r="H145" s="43"/>
      <c r="I145" s="256"/>
      <c r="J145" s="43"/>
      <c r="K145" s="43"/>
      <c r="L145" s="47"/>
      <c r="M145" s="257"/>
      <c r="N145" s="258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173</v>
      </c>
      <c r="AU145" s="20" t="s">
        <v>82</v>
      </c>
    </row>
    <row r="146" s="14" customFormat="1">
      <c r="A146" s="14"/>
      <c r="B146" s="232"/>
      <c r="C146" s="233"/>
      <c r="D146" s="223" t="s">
        <v>159</v>
      </c>
      <c r="E146" s="234" t="s">
        <v>19</v>
      </c>
      <c r="F146" s="235" t="s">
        <v>1277</v>
      </c>
      <c r="G146" s="233"/>
      <c r="H146" s="236">
        <v>68.400000000000006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2" t="s">
        <v>159</v>
      </c>
      <c r="AU146" s="242" t="s">
        <v>82</v>
      </c>
      <c r="AV146" s="14" t="s">
        <v>82</v>
      </c>
      <c r="AW146" s="14" t="s">
        <v>34</v>
      </c>
      <c r="AX146" s="14" t="s">
        <v>80</v>
      </c>
      <c r="AY146" s="242" t="s">
        <v>152</v>
      </c>
    </row>
    <row r="147" s="2" customFormat="1" ht="90" customHeight="1">
      <c r="A147" s="41"/>
      <c r="B147" s="42"/>
      <c r="C147" s="208" t="s">
        <v>8</v>
      </c>
      <c r="D147" s="208" t="s">
        <v>154</v>
      </c>
      <c r="E147" s="209" t="s">
        <v>198</v>
      </c>
      <c r="F147" s="210" t="s">
        <v>199</v>
      </c>
      <c r="G147" s="211" t="s">
        <v>193</v>
      </c>
      <c r="H147" s="212">
        <v>40.5</v>
      </c>
      <c r="I147" s="213"/>
      <c r="J147" s="214">
        <f>ROUND(I147*H147,2)</f>
        <v>0</v>
      </c>
      <c r="K147" s="210" t="s">
        <v>19</v>
      </c>
      <c r="L147" s="47"/>
      <c r="M147" s="215" t="s">
        <v>19</v>
      </c>
      <c r="N147" s="216" t="s">
        <v>43</v>
      </c>
      <c r="O147" s="87"/>
      <c r="P147" s="217">
        <f>O147*H147</f>
        <v>0</v>
      </c>
      <c r="Q147" s="217">
        <v>0.036900000000000002</v>
      </c>
      <c r="R147" s="217">
        <f>Q147*H147</f>
        <v>1.4944500000000001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157</v>
      </c>
      <c r="AT147" s="219" t="s">
        <v>154</v>
      </c>
      <c r="AU147" s="219" t="s">
        <v>82</v>
      </c>
      <c r="AY147" s="20" t="s">
        <v>152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80</v>
      </c>
      <c r="BK147" s="220">
        <f>ROUND(I147*H147,2)</f>
        <v>0</v>
      </c>
      <c r="BL147" s="20" t="s">
        <v>157</v>
      </c>
      <c r="BM147" s="219" t="s">
        <v>1278</v>
      </c>
    </row>
    <row r="148" s="14" customFormat="1">
      <c r="A148" s="14"/>
      <c r="B148" s="232"/>
      <c r="C148" s="233"/>
      <c r="D148" s="223" t="s">
        <v>159</v>
      </c>
      <c r="E148" s="234" t="s">
        <v>19</v>
      </c>
      <c r="F148" s="235" t="s">
        <v>1279</v>
      </c>
      <c r="G148" s="233"/>
      <c r="H148" s="236">
        <v>40.5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2" t="s">
        <v>159</v>
      </c>
      <c r="AU148" s="242" t="s">
        <v>82</v>
      </c>
      <c r="AV148" s="14" t="s">
        <v>82</v>
      </c>
      <c r="AW148" s="14" t="s">
        <v>34</v>
      </c>
      <c r="AX148" s="14" t="s">
        <v>72</v>
      </c>
      <c r="AY148" s="242" t="s">
        <v>152</v>
      </c>
    </row>
    <row r="149" s="15" customFormat="1">
      <c r="A149" s="15"/>
      <c r="B149" s="243"/>
      <c r="C149" s="244"/>
      <c r="D149" s="223" t="s">
        <v>159</v>
      </c>
      <c r="E149" s="245" t="s">
        <v>19</v>
      </c>
      <c r="F149" s="246" t="s">
        <v>168</v>
      </c>
      <c r="G149" s="244"/>
      <c r="H149" s="247">
        <v>40.5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3" t="s">
        <v>159</v>
      </c>
      <c r="AU149" s="253" t="s">
        <v>82</v>
      </c>
      <c r="AV149" s="15" t="s">
        <v>157</v>
      </c>
      <c r="AW149" s="15" t="s">
        <v>34</v>
      </c>
      <c r="AX149" s="15" t="s">
        <v>80</v>
      </c>
      <c r="AY149" s="253" t="s">
        <v>152</v>
      </c>
    </row>
    <row r="150" s="2" customFormat="1" ht="90" customHeight="1">
      <c r="A150" s="41"/>
      <c r="B150" s="42"/>
      <c r="C150" s="208" t="s">
        <v>247</v>
      </c>
      <c r="D150" s="208" t="s">
        <v>154</v>
      </c>
      <c r="E150" s="209" t="s">
        <v>204</v>
      </c>
      <c r="F150" s="210" t="s">
        <v>205</v>
      </c>
      <c r="G150" s="211" t="s">
        <v>193</v>
      </c>
      <c r="H150" s="212">
        <v>126.90000000000001</v>
      </c>
      <c r="I150" s="213"/>
      <c r="J150" s="214">
        <f>ROUND(I150*H150,2)</f>
        <v>0</v>
      </c>
      <c r="K150" s="210" t="s">
        <v>19</v>
      </c>
      <c r="L150" s="47"/>
      <c r="M150" s="215" t="s">
        <v>19</v>
      </c>
      <c r="N150" s="216" t="s">
        <v>43</v>
      </c>
      <c r="O150" s="87"/>
      <c r="P150" s="217">
        <f>O150*H150</f>
        <v>0</v>
      </c>
      <c r="Q150" s="217">
        <v>0.036900000000000002</v>
      </c>
      <c r="R150" s="217">
        <f>Q150*H150</f>
        <v>4.6826100000000004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157</v>
      </c>
      <c r="AT150" s="219" t="s">
        <v>154</v>
      </c>
      <c r="AU150" s="219" t="s">
        <v>82</v>
      </c>
      <c r="AY150" s="20" t="s">
        <v>152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80</v>
      </c>
      <c r="BK150" s="220">
        <f>ROUND(I150*H150,2)</f>
        <v>0</v>
      </c>
      <c r="BL150" s="20" t="s">
        <v>157</v>
      </c>
      <c r="BM150" s="219" t="s">
        <v>1280</v>
      </c>
    </row>
    <row r="151" s="14" customFormat="1">
      <c r="A151" s="14"/>
      <c r="B151" s="232"/>
      <c r="C151" s="233"/>
      <c r="D151" s="223" t="s">
        <v>159</v>
      </c>
      <c r="E151" s="234" t="s">
        <v>19</v>
      </c>
      <c r="F151" s="235" t="s">
        <v>1281</v>
      </c>
      <c r="G151" s="233"/>
      <c r="H151" s="236">
        <v>63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159</v>
      </c>
      <c r="AU151" s="242" t="s">
        <v>82</v>
      </c>
      <c r="AV151" s="14" t="s">
        <v>82</v>
      </c>
      <c r="AW151" s="14" t="s">
        <v>34</v>
      </c>
      <c r="AX151" s="14" t="s">
        <v>72</v>
      </c>
      <c r="AY151" s="242" t="s">
        <v>152</v>
      </c>
    </row>
    <row r="152" s="14" customFormat="1">
      <c r="A152" s="14"/>
      <c r="B152" s="232"/>
      <c r="C152" s="233"/>
      <c r="D152" s="223" t="s">
        <v>159</v>
      </c>
      <c r="E152" s="234" t="s">
        <v>19</v>
      </c>
      <c r="F152" s="235" t="s">
        <v>1282</v>
      </c>
      <c r="G152" s="233"/>
      <c r="H152" s="236">
        <v>63.899999999999999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159</v>
      </c>
      <c r="AU152" s="242" t="s">
        <v>82</v>
      </c>
      <c r="AV152" s="14" t="s">
        <v>82</v>
      </c>
      <c r="AW152" s="14" t="s">
        <v>34</v>
      </c>
      <c r="AX152" s="14" t="s">
        <v>72</v>
      </c>
      <c r="AY152" s="242" t="s">
        <v>152</v>
      </c>
    </row>
    <row r="153" s="15" customFormat="1">
      <c r="A153" s="15"/>
      <c r="B153" s="243"/>
      <c r="C153" s="244"/>
      <c r="D153" s="223" t="s">
        <v>159</v>
      </c>
      <c r="E153" s="245" t="s">
        <v>19</v>
      </c>
      <c r="F153" s="246" t="s">
        <v>168</v>
      </c>
      <c r="G153" s="244"/>
      <c r="H153" s="247">
        <v>126.90000000000001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3" t="s">
        <v>159</v>
      </c>
      <c r="AU153" s="253" t="s">
        <v>82</v>
      </c>
      <c r="AV153" s="15" t="s">
        <v>157</v>
      </c>
      <c r="AW153" s="15" t="s">
        <v>34</v>
      </c>
      <c r="AX153" s="15" t="s">
        <v>80</v>
      </c>
      <c r="AY153" s="253" t="s">
        <v>152</v>
      </c>
    </row>
    <row r="154" s="2" customFormat="1" ht="24.15" customHeight="1">
      <c r="A154" s="41"/>
      <c r="B154" s="42"/>
      <c r="C154" s="208" t="s">
        <v>253</v>
      </c>
      <c r="D154" s="208" t="s">
        <v>154</v>
      </c>
      <c r="E154" s="209" t="s">
        <v>210</v>
      </c>
      <c r="F154" s="210" t="s">
        <v>211</v>
      </c>
      <c r="G154" s="211" t="s">
        <v>96</v>
      </c>
      <c r="H154" s="212">
        <v>47.340000000000003</v>
      </c>
      <c r="I154" s="213"/>
      <c r="J154" s="214">
        <f>ROUND(I154*H154,2)</f>
        <v>0</v>
      </c>
      <c r="K154" s="210" t="s">
        <v>171</v>
      </c>
      <c r="L154" s="47"/>
      <c r="M154" s="215" t="s">
        <v>19</v>
      </c>
      <c r="N154" s="216" t="s">
        <v>43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157</v>
      </c>
      <c r="AT154" s="219" t="s">
        <v>154</v>
      </c>
      <c r="AU154" s="219" t="s">
        <v>82</v>
      </c>
      <c r="AY154" s="20" t="s">
        <v>152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80</v>
      </c>
      <c r="BK154" s="220">
        <f>ROUND(I154*H154,2)</f>
        <v>0</v>
      </c>
      <c r="BL154" s="20" t="s">
        <v>157</v>
      </c>
      <c r="BM154" s="219" t="s">
        <v>1283</v>
      </c>
    </row>
    <row r="155" s="2" customFormat="1">
      <c r="A155" s="41"/>
      <c r="B155" s="42"/>
      <c r="C155" s="43"/>
      <c r="D155" s="254" t="s">
        <v>173</v>
      </c>
      <c r="E155" s="43"/>
      <c r="F155" s="255" t="s">
        <v>213</v>
      </c>
      <c r="G155" s="43"/>
      <c r="H155" s="43"/>
      <c r="I155" s="256"/>
      <c r="J155" s="43"/>
      <c r="K155" s="43"/>
      <c r="L155" s="47"/>
      <c r="M155" s="257"/>
      <c r="N155" s="258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173</v>
      </c>
      <c r="AU155" s="20" t="s">
        <v>82</v>
      </c>
    </row>
    <row r="156" s="14" customFormat="1">
      <c r="A156" s="14"/>
      <c r="B156" s="232"/>
      <c r="C156" s="233"/>
      <c r="D156" s="223" t="s">
        <v>159</v>
      </c>
      <c r="E156" s="234" t="s">
        <v>19</v>
      </c>
      <c r="F156" s="235" t="s">
        <v>1284</v>
      </c>
      <c r="G156" s="233"/>
      <c r="H156" s="236">
        <v>47.340000000000003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159</v>
      </c>
      <c r="AU156" s="242" t="s">
        <v>82</v>
      </c>
      <c r="AV156" s="14" t="s">
        <v>82</v>
      </c>
      <c r="AW156" s="14" t="s">
        <v>34</v>
      </c>
      <c r="AX156" s="14" t="s">
        <v>72</v>
      </c>
      <c r="AY156" s="242" t="s">
        <v>152</v>
      </c>
    </row>
    <row r="157" s="15" customFormat="1">
      <c r="A157" s="15"/>
      <c r="B157" s="243"/>
      <c r="C157" s="244"/>
      <c r="D157" s="223" t="s">
        <v>159</v>
      </c>
      <c r="E157" s="245" t="s">
        <v>102</v>
      </c>
      <c r="F157" s="246" t="s">
        <v>168</v>
      </c>
      <c r="G157" s="244"/>
      <c r="H157" s="247">
        <v>47.340000000000003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3" t="s">
        <v>159</v>
      </c>
      <c r="AU157" s="253" t="s">
        <v>82</v>
      </c>
      <c r="AV157" s="15" t="s">
        <v>157</v>
      </c>
      <c r="AW157" s="15" t="s">
        <v>34</v>
      </c>
      <c r="AX157" s="15" t="s">
        <v>80</v>
      </c>
      <c r="AY157" s="253" t="s">
        <v>152</v>
      </c>
    </row>
    <row r="158" s="2" customFormat="1" ht="55.5" customHeight="1">
      <c r="A158" s="41"/>
      <c r="B158" s="42"/>
      <c r="C158" s="208" t="s">
        <v>258</v>
      </c>
      <c r="D158" s="208" t="s">
        <v>154</v>
      </c>
      <c r="E158" s="209" t="s">
        <v>217</v>
      </c>
      <c r="F158" s="210" t="s">
        <v>218</v>
      </c>
      <c r="G158" s="211" t="s">
        <v>106</v>
      </c>
      <c r="H158" s="212">
        <v>444.59100000000001</v>
      </c>
      <c r="I158" s="213"/>
      <c r="J158" s="214">
        <f>ROUND(I158*H158,2)</f>
        <v>0</v>
      </c>
      <c r="K158" s="210" t="s">
        <v>171</v>
      </c>
      <c r="L158" s="47"/>
      <c r="M158" s="215" t="s">
        <v>19</v>
      </c>
      <c r="N158" s="216" t="s">
        <v>43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157</v>
      </c>
      <c r="AT158" s="219" t="s">
        <v>154</v>
      </c>
      <c r="AU158" s="219" t="s">
        <v>82</v>
      </c>
      <c r="AY158" s="20" t="s">
        <v>152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80</v>
      </c>
      <c r="BK158" s="220">
        <f>ROUND(I158*H158,2)</f>
        <v>0</v>
      </c>
      <c r="BL158" s="20" t="s">
        <v>157</v>
      </c>
      <c r="BM158" s="219" t="s">
        <v>1285</v>
      </c>
    </row>
    <row r="159" s="2" customFormat="1">
      <c r="A159" s="41"/>
      <c r="B159" s="42"/>
      <c r="C159" s="43"/>
      <c r="D159" s="254" t="s">
        <v>173</v>
      </c>
      <c r="E159" s="43"/>
      <c r="F159" s="255" t="s">
        <v>220</v>
      </c>
      <c r="G159" s="43"/>
      <c r="H159" s="43"/>
      <c r="I159" s="256"/>
      <c r="J159" s="43"/>
      <c r="K159" s="43"/>
      <c r="L159" s="47"/>
      <c r="M159" s="257"/>
      <c r="N159" s="258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173</v>
      </c>
      <c r="AU159" s="20" t="s">
        <v>82</v>
      </c>
    </row>
    <row r="160" s="13" customFormat="1">
      <c r="A160" s="13"/>
      <c r="B160" s="221"/>
      <c r="C160" s="222"/>
      <c r="D160" s="223" t="s">
        <v>159</v>
      </c>
      <c r="E160" s="224" t="s">
        <v>19</v>
      </c>
      <c r="F160" s="225" t="s">
        <v>221</v>
      </c>
      <c r="G160" s="222"/>
      <c r="H160" s="224" t="s">
        <v>19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159</v>
      </c>
      <c r="AU160" s="231" t="s">
        <v>82</v>
      </c>
      <c r="AV160" s="13" t="s">
        <v>80</v>
      </c>
      <c r="AW160" s="13" t="s">
        <v>34</v>
      </c>
      <c r="AX160" s="13" t="s">
        <v>72</v>
      </c>
      <c r="AY160" s="231" t="s">
        <v>152</v>
      </c>
    </row>
    <row r="161" s="14" customFormat="1">
      <c r="A161" s="14"/>
      <c r="B161" s="232"/>
      <c r="C161" s="233"/>
      <c r="D161" s="223" t="s">
        <v>159</v>
      </c>
      <c r="E161" s="234" t="s">
        <v>19</v>
      </c>
      <c r="F161" s="235" t="s">
        <v>1286</v>
      </c>
      <c r="G161" s="233"/>
      <c r="H161" s="236">
        <v>7.1280000000000001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159</v>
      </c>
      <c r="AU161" s="242" t="s">
        <v>82</v>
      </c>
      <c r="AV161" s="14" t="s">
        <v>82</v>
      </c>
      <c r="AW161" s="14" t="s">
        <v>34</v>
      </c>
      <c r="AX161" s="14" t="s">
        <v>72</v>
      </c>
      <c r="AY161" s="242" t="s">
        <v>152</v>
      </c>
    </row>
    <row r="162" s="13" customFormat="1">
      <c r="A162" s="13"/>
      <c r="B162" s="221"/>
      <c r="C162" s="222"/>
      <c r="D162" s="223" t="s">
        <v>159</v>
      </c>
      <c r="E162" s="224" t="s">
        <v>19</v>
      </c>
      <c r="F162" s="225" t="s">
        <v>222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159</v>
      </c>
      <c r="AU162" s="231" t="s">
        <v>82</v>
      </c>
      <c r="AV162" s="13" t="s">
        <v>80</v>
      </c>
      <c r="AW162" s="13" t="s">
        <v>34</v>
      </c>
      <c r="AX162" s="13" t="s">
        <v>72</v>
      </c>
      <c r="AY162" s="231" t="s">
        <v>152</v>
      </c>
    </row>
    <row r="163" s="14" customFormat="1">
      <c r="A163" s="14"/>
      <c r="B163" s="232"/>
      <c r="C163" s="233"/>
      <c r="D163" s="223" t="s">
        <v>159</v>
      </c>
      <c r="E163" s="234" t="s">
        <v>19</v>
      </c>
      <c r="F163" s="235" t="s">
        <v>1287</v>
      </c>
      <c r="G163" s="233"/>
      <c r="H163" s="236">
        <v>119.39400000000001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159</v>
      </c>
      <c r="AU163" s="242" t="s">
        <v>82</v>
      </c>
      <c r="AV163" s="14" t="s">
        <v>82</v>
      </c>
      <c r="AW163" s="14" t="s">
        <v>34</v>
      </c>
      <c r="AX163" s="14" t="s">
        <v>72</v>
      </c>
      <c r="AY163" s="242" t="s">
        <v>152</v>
      </c>
    </row>
    <row r="164" s="13" customFormat="1">
      <c r="A164" s="13"/>
      <c r="B164" s="221"/>
      <c r="C164" s="222"/>
      <c r="D164" s="223" t="s">
        <v>159</v>
      </c>
      <c r="E164" s="224" t="s">
        <v>19</v>
      </c>
      <c r="F164" s="225" t="s">
        <v>223</v>
      </c>
      <c r="G164" s="222"/>
      <c r="H164" s="224" t="s">
        <v>19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159</v>
      </c>
      <c r="AU164" s="231" t="s">
        <v>82</v>
      </c>
      <c r="AV164" s="13" t="s">
        <v>80</v>
      </c>
      <c r="AW164" s="13" t="s">
        <v>34</v>
      </c>
      <c r="AX164" s="13" t="s">
        <v>72</v>
      </c>
      <c r="AY164" s="231" t="s">
        <v>152</v>
      </c>
    </row>
    <row r="165" s="14" customFormat="1">
      <c r="A165" s="14"/>
      <c r="B165" s="232"/>
      <c r="C165" s="233"/>
      <c r="D165" s="223" t="s">
        <v>159</v>
      </c>
      <c r="E165" s="234" t="s">
        <v>19</v>
      </c>
      <c r="F165" s="235" t="s">
        <v>1288</v>
      </c>
      <c r="G165" s="233"/>
      <c r="H165" s="236">
        <v>43.740000000000002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2" t="s">
        <v>159</v>
      </c>
      <c r="AU165" s="242" t="s">
        <v>82</v>
      </c>
      <c r="AV165" s="14" t="s">
        <v>82</v>
      </c>
      <c r="AW165" s="14" t="s">
        <v>34</v>
      </c>
      <c r="AX165" s="14" t="s">
        <v>72</v>
      </c>
      <c r="AY165" s="242" t="s">
        <v>152</v>
      </c>
    </row>
    <row r="166" s="13" customFormat="1">
      <c r="A166" s="13"/>
      <c r="B166" s="221"/>
      <c r="C166" s="222"/>
      <c r="D166" s="223" t="s">
        <v>159</v>
      </c>
      <c r="E166" s="224" t="s">
        <v>19</v>
      </c>
      <c r="F166" s="225" t="s">
        <v>160</v>
      </c>
      <c r="G166" s="222"/>
      <c r="H166" s="224" t="s">
        <v>19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159</v>
      </c>
      <c r="AU166" s="231" t="s">
        <v>82</v>
      </c>
      <c r="AV166" s="13" t="s">
        <v>80</v>
      </c>
      <c r="AW166" s="13" t="s">
        <v>34</v>
      </c>
      <c r="AX166" s="13" t="s">
        <v>72</v>
      </c>
      <c r="AY166" s="231" t="s">
        <v>152</v>
      </c>
    </row>
    <row r="167" s="13" customFormat="1">
      <c r="A167" s="13"/>
      <c r="B167" s="221"/>
      <c r="C167" s="222"/>
      <c r="D167" s="223" t="s">
        <v>159</v>
      </c>
      <c r="E167" s="224" t="s">
        <v>19</v>
      </c>
      <c r="F167" s="225" t="s">
        <v>162</v>
      </c>
      <c r="G167" s="222"/>
      <c r="H167" s="224" t="s">
        <v>19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159</v>
      </c>
      <c r="AU167" s="231" t="s">
        <v>82</v>
      </c>
      <c r="AV167" s="13" t="s">
        <v>80</v>
      </c>
      <c r="AW167" s="13" t="s">
        <v>34</v>
      </c>
      <c r="AX167" s="13" t="s">
        <v>72</v>
      </c>
      <c r="AY167" s="231" t="s">
        <v>152</v>
      </c>
    </row>
    <row r="168" s="14" customFormat="1">
      <c r="A168" s="14"/>
      <c r="B168" s="232"/>
      <c r="C168" s="233"/>
      <c r="D168" s="223" t="s">
        <v>159</v>
      </c>
      <c r="E168" s="234" t="s">
        <v>19</v>
      </c>
      <c r="F168" s="235" t="s">
        <v>1289</v>
      </c>
      <c r="G168" s="233"/>
      <c r="H168" s="236">
        <v>343.44900000000001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159</v>
      </c>
      <c r="AU168" s="242" t="s">
        <v>82</v>
      </c>
      <c r="AV168" s="14" t="s">
        <v>82</v>
      </c>
      <c r="AW168" s="14" t="s">
        <v>34</v>
      </c>
      <c r="AX168" s="14" t="s">
        <v>72</v>
      </c>
      <c r="AY168" s="242" t="s">
        <v>152</v>
      </c>
    </row>
    <row r="169" s="13" customFormat="1">
      <c r="A169" s="13"/>
      <c r="B169" s="221"/>
      <c r="C169" s="222"/>
      <c r="D169" s="223" t="s">
        <v>159</v>
      </c>
      <c r="E169" s="224" t="s">
        <v>19</v>
      </c>
      <c r="F169" s="225" t="s">
        <v>165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159</v>
      </c>
      <c r="AU169" s="231" t="s">
        <v>82</v>
      </c>
      <c r="AV169" s="13" t="s">
        <v>80</v>
      </c>
      <c r="AW169" s="13" t="s">
        <v>34</v>
      </c>
      <c r="AX169" s="13" t="s">
        <v>72</v>
      </c>
      <c r="AY169" s="231" t="s">
        <v>152</v>
      </c>
    </row>
    <row r="170" s="14" customFormat="1">
      <c r="A170" s="14"/>
      <c r="B170" s="232"/>
      <c r="C170" s="233"/>
      <c r="D170" s="223" t="s">
        <v>159</v>
      </c>
      <c r="E170" s="234" t="s">
        <v>19</v>
      </c>
      <c r="F170" s="235" t="s">
        <v>1290</v>
      </c>
      <c r="G170" s="233"/>
      <c r="H170" s="236">
        <v>21.087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2" t="s">
        <v>159</v>
      </c>
      <c r="AU170" s="242" t="s">
        <v>82</v>
      </c>
      <c r="AV170" s="14" t="s">
        <v>82</v>
      </c>
      <c r="AW170" s="14" t="s">
        <v>34</v>
      </c>
      <c r="AX170" s="14" t="s">
        <v>72</v>
      </c>
      <c r="AY170" s="242" t="s">
        <v>152</v>
      </c>
    </row>
    <row r="171" s="13" customFormat="1">
      <c r="A171" s="13"/>
      <c r="B171" s="221"/>
      <c r="C171" s="222"/>
      <c r="D171" s="223" t="s">
        <v>159</v>
      </c>
      <c r="E171" s="224" t="s">
        <v>19</v>
      </c>
      <c r="F171" s="225" t="s">
        <v>166</v>
      </c>
      <c r="G171" s="222"/>
      <c r="H171" s="224" t="s">
        <v>19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159</v>
      </c>
      <c r="AU171" s="231" t="s">
        <v>82</v>
      </c>
      <c r="AV171" s="13" t="s">
        <v>80</v>
      </c>
      <c r="AW171" s="13" t="s">
        <v>34</v>
      </c>
      <c r="AX171" s="13" t="s">
        <v>72</v>
      </c>
      <c r="AY171" s="231" t="s">
        <v>152</v>
      </c>
    </row>
    <row r="172" s="14" customFormat="1">
      <c r="A172" s="14"/>
      <c r="B172" s="232"/>
      <c r="C172" s="233"/>
      <c r="D172" s="223" t="s">
        <v>159</v>
      </c>
      <c r="E172" s="234" t="s">
        <v>19</v>
      </c>
      <c r="F172" s="235" t="s">
        <v>1291</v>
      </c>
      <c r="G172" s="233"/>
      <c r="H172" s="236">
        <v>9.7200000000000006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159</v>
      </c>
      <c r="AU172" s="242" t="s">
        <v>82</v>
      </c>
      <c r="AV172" s="14" t="s">
        <v>82</v>
      </c>
      <c r="AW172" s="14" t="s">
        <v>34</v>
      </c>
      <c r="AX172" s="14" t="s">
        <v>72</v>
      </c>
      <c r="AY172" s="242" t="s">
        <v>152</v>
      </c>
    </row>
    <row r="173" s="13" customFormat="1">
      <c r="A173" s="13"/>
      <c r="B173" s="221"/>
      <c r="C173" s="222"/>
      <c r="D173" s="223" t="s">
        <v>159</v>
      </c>
      <c r="E173" s="224" t="s">
        <v>19</v>
      </c>
      <c r="F173" s="225" t="s">
        <v>167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159</v>
      </c>
      <c r="AU173" s="231" t="s">
        <v>82</v>
      </c>
      <c r="AV173" s="13" t="s">
        <v>80</v>
      </c>
      <c r="AW173" s="13" t="s">
        <v>34</v>
      </c>
      <c r="AX173" s="13" t="s">
        <v>72</v>
      </c>
      <c r="AY173" s="231" t="s">
        <v>152</v>
      </c>
    </row>
    <row r="174" s="14" customFormat="1">
      <c r="A174" s="14"/>
      <c r="B174" s="232"/>
      <c r="C174" s="233"/>
      <c r="D174" s="223" t="s">
        <v>159</v>
      </c>
      <c r="E174" s="234" t="s">
        <v>19</v>
      </c>
      <c r="F174" s="235" t="s">
        <v>1292</v>
      </c>
      <c r="G174" s="233"/>
      <c r="H174" s="236">
        <v>5.4000000000000004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159</v>
      </c>
      <c r="AU174" s="242" t="s">
        <v>82</v>
      </c>
      <c r="AV174" s="14" t="s">
        <v>82</v>
      </c>
      <c r="AW174" s="14" t="s">
        <v>34</v>
      </c>
      <c r="AX174" s="14" t="s">
        <v>72</v>
      </c>
      <c r="AY174" s="242" t="s">
        <v>152</v>
      </c>
    </row>
    <row r="175" s="13" customFormat="1">
      <c r="A175" s="13"/>
      <c r="B175" s="221"/>
      <c r="C175" s="222"/>
      <c r="D175" s="223" t="s">
        <v>159</v>
      </c>
      <c r="E175" s="224" t="s">
        <v>19</v>
      </c>
      <c r="F175" s="225" t="s">
        <v>227</v>
      </c>
      <c r="G175" s="222"/>
      <c r="H175" s="224" t="s">
        <v>19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1" t="s">
        <v>159</v>
      </c>
      <c r="AU175" s="231" t="s">
        <v>82</v>
      </c>
      <c r="AV175" s="13" t="s">
        <v>80</v>
      </c>
      <c r="AW175" s="13" t="s">
        <v>34</v>
      </c>
      <c r="AX175" s="13" t="s">
        <v>72</v>
      </c>
      <c r="AY175" s="231" t="s">
        <v>152</v>
      </c>
    </row>
    <row r="176" s="14" customFormat="1">
      <c r="A176" s="14"/>
      <c r="B176" s="232"/>
      <c r="C176" s="233"/>
      <c r="D176" s="223" t="s">
        <v>159</v>
      </c>
      <c r="E176" s="234" t="s">
        <v>19</v>
      </c>
      <c r="F176" s="235" t="s">
        <v>1293</v>
      </c>
      <c r="G176" s="233"/>
      <c r="H176" s="236">
        <v>85.212000000000003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2" t="s">
        <v>159</v>
      </c>
      <c r="AU176" s="242" t="s">
        <v>82</v>
      </c>
      <c r="AV176" s="14" t="s">
        <v>82</v>
      </c>
      <c r="AW176" s="14" t="s">
        <v>34</v>
      </c>
      <c r="AX176" s="14" t="s">
        <v>72</v>
      </c>
      <c r="AY176" s="242" t="s">
        <v>152</v>
      </c>
    </row>
    <row r="177" s="15" customFormat="1">
      <c r="A177" s="15"/>
      <c r="B177" s="243"/>
      <c r="C177" s="244"/>
      <c r="D177" s="223" t="s">
        <v>159</v>
      </c>
      <c r="E177" s="245" t="s">
        <v>104</v>
      </c>
      <c r="F177" s="246" t="s">
        <v>168</v>
      </c>
      <c r="G177" s="244"/>
      <c r="H177" s="247">
        <v>635.13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3" t="s">
        <v>159</v>
      </c>
      <c r="AU177" s="253" t="s">
        <v>82</v>
      </c>
      <c r="AV177" s="15" t="s">
        <v>157</v>
      </c>
      <c r="AW177" s="15" t="s">
        <v>34</v>
      </c>
      <c r="AX177" s="15" t="s">
        <v>72</v>
      </c>
      <c r="AY177" s="253" t="s">
        <v>152</v>
      </c>
    </row>
    <row r="178" s="13" customFormat="1">
      <c r="A178" s="13"/>
      <c r="B178" s="221"/>
      <c r="C178" s="222"/>
      <c r="D178" s="223" t="s">
        <v>159</v>
      </c>
      <c r="E178" s="224" t="s">
        <v>19</v>
      </c>
      <c r="F178" s="225" t="s">
        <v>230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159</v>
      </c>
      <c r="AU178" s="231" t="s">
        <v>82</v>
      </c>
      <c r="AV178" s="13" t="s">
        <v>80</v>
      </c>
      <c r="AW178" s="13" t="s">
        <v>34</v>
      </c>
      <c r="AX178" s="13" t="s">
        <v>72</v>
      </c>
      <c r="AY178" s="231" t="s">
        <v>152</v>
      </c>
    </row>
    <row r="179" s="14" customFormat="1">
      <c r="A179" s="14"/>
      <c r="B179" s="232"/>
      <c r="C179" s="233"/>
      <c r="D179" s="223" t="s">
        <v>159</v>
      </c>
      <c r="E179" s="234" t="s">
        <v>19</v>
      </c>
      <c r="F179" s="235" t="s">
        <v>231</v>
      </c>
      <c r="G179" s="233"/>
      <c r="H179" s="236">
        <v>444.59100000000001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2" t="s">
        <v>159</v>
      </c>
      <c r="AU179" s="242" t="s">
        <v>82</v>
      </c>
      <c r="AV179" s="14" t="s">
        <v>82</v>
      </c>
      <c r="AW179" s="14" t="s">
        <v>34</v>
      </c>
      <c r="AX179" s="14" t="s">
        <v>80</v>
      </c>
      <c r="AY179" s="242" t="s">
        <v>152</v>
      </c>
    </row>
    <row r="180" s="2" customFormat="1" ht="55.5" customHeight="1">
      <c r="A180" s="41"/>
      <c r="B180" s="42"/>
      <c r="C180" s="208" t="s">
        <v>264</v>
      </c>
      <c r="D180" s="208" t="s">
        <v>154</v>
      </c>
      <c r="E180" s="209" t="s">
        <v>233</v>
      </c>
      <c r="F180" s="210" t="s">
        <v>234</v>
      </c>
      <c r="G180" s="211" t="s">
        <v>106</v>
      </c>
      <c r="H180" s="212">
        <v>190.53899999999999</v>
      </c>
      <c r="I180" s="213"/>
      <c r="J180" s="214">
        <f>ROUND(I180*H180,2)</f>
        <v>0</v>
      </c>
      <c r="K180" s="210" t="s">
        <v>171</v>
      </c>
      <c r="L180" s="47"/>
      <c r="M180" s="215" t="s">
        <v>19</v>
      </c>
      <c r="N180" s="216" t="s">
        <v>43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9" t="s">
        <v>157</v>
      </c>
      <c r="AT180" s="219" t="s">
        <v>154</v>
      </c>
      <c r="AU180" s="219" t="s">
        <v>82</v>
      </c>
      <c r="AY180" s="20" t="s">
        <v>152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80</v>
      </c>
      <c r="BK180" s="220">
        <f>ROUND(I180*H180,2)</f>
        <v>0</v>
      </c>
      <c r="BL180" s="20" t="s">
        <v>157</v>
      </c>
      <c r="BM180" s="219" t="s">
        <v>1294</v>
      </c>
    </row>
    <row r="181" s="2" customFormat="1">
      <c r="A181" s="41"/>
      <c r="B181" s="42"/>
      <c r="C181" s="43"/>
      <c r="D181" s="254" t="s">
        <v>173</v>
      </c>
      <c r="E181" s="43"/>
      <c r="F181" s="255" t="s">
        <v>236</v>
      </c>
      <c r="G181" s="43"/>
      <c r="H181" s="43"/>
      <c r="I181" s="256"/>
      <c r="J181" s="43"/>
      <c r="K181" s="43"/>
      <c r="L181" s="47"/>
      <c r="M181" s="257"/>
      <c r="N181" s="258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173</v>
      </c>
      <c r="AU181" s="20" t="s">
        <v>82</v>
      </c>
    </row>
    <row r="182" s="13" customFormat="1">
      <c r="A182" s="13"/>
      <c r="B182" s="221"/>
      <c r="C182" s="222"/>
      <c r="D182" s="223" t="s">
        <v>159</v>
      </c>
      <c r="E182" s="224" t="s">
        <v>19</v>
      </c>
      <c r="F182" s="225" t="s">
        <v>237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159</v>
      </c>
      <c r="AU182" s="231" t="s">
        <v>82</v>
      </c>
      <c r="AV182" s="13" t="s">
        <v>80</v>
      </c>
      <c r="AW182" s="13" t="s">
        <v>34</v>
      </c>
      <c r="AX182" s="13" t="s">
        <v>72</v>
      </c>
      <c r="AY182" s="231" t="s">
        <v>152</v>
      </c>
    </row>
    <row r="183" s="14" customFormat="1">
      <c r="A183" s="14"/>
      <c r="B183" s="232"/>
      <c r="C183" s="233"/>
      <c r="D183" s="223" t="s">
        <v>159</v>
      </c>
      <c r="E183" s="234" t="s">
        <v>19</v>
      </c>
      <c r="F183" s="235" t="s">
        <v>238</v>
      </c>
      <c r="G183" s="233"/>
      <c r="H183" s="236">
        <v>190.53899999999999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159</v>
      </c>
      <c r="AU183" s="242" t="s">
        <v>82</v>
      </c>
      <c r="AV183" s="14" t="s">
        <v>82</v>
      </c>
      <c r="AW183" s="14" t="s">
        <v>34</v>
      </c>
      <c r="AX183" s="14" t="s">
        <v>80</v>
      </c>
      <c r="AY183" s="242" t="s">
        <v>152</v>
      </c>
    </row>
    <row r="184" s="2" customFormat="1" ht="37.8" customHeight="1">
      <c r="A184" s="41"/>
      <c r="B184" s="42"/>
      <c r="C184" s="208" t="s">
        <v>270</v>
      </c>
      <c r="D184" s="208" t="s">
        <v>154</v>
      </c>
      <c r="E184" s="209" t="s">
        <v>239</v>
      </c>
      <c r="F184" s="210" t="s">
        <v>240</v>
      </c>
      <c r="G184" s="211" t="s">
        <v>106</v>
      </c>
      <c r="H184" s="212">
        <v>423.60000000000002</v>
      </c>
      <c r="I184" s="213"/>
      <c r="J184" s="214">
        <f>ROUND(I184*H184,2)</f>
        <v>0</v>
      </c>
      <c r="K184" s="210" t="s">
        <v>19</v>
      </c>
      <c r="L184" s="47"/>
      <c r="M184" s="215" t="s">
        <v>19</v>
      </c>
      <c r="N184" s="216" t="s">
        <v>43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157</v>
      </c>
      <c r="AT184" s="219" t="s">
        <v>154</v>
      </c>
      <c r="AU184" s="219" t="s">
        <v>82</v>
      </c>
      <c r="AY184" s="20" t="s">
        <v>152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80</v>
      </c>
      <c r="BK184" s="220">
        <f>ROUND(I184*H184,2)</f>
        <v>0</v>
      </c>
      <c r="BL184" s="20" t="s">
        <v>157</v>
      </c>
      <c r="BM184" s="219" t="s">
        <v>1295</v>
      </c>
    </row>
    <row r="185" s="14" customFormat="1">
      <c r="A185" s="14"/>
      <c r="B185" s="232"/>
      <c r="C185" s="233"/>
      <c r="D185" s="223" t="s">
        <v>159</v>
      </c>
      <c r="E185" s="234" t="s">
        <v>19</v>
      </c>
      <c r="F185" s="235" t="s">
        <v>1296</v>
      </c>
      <c r="G185" s="233"/>
      <c r="H185" s="236">
        <v>95.25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2" t="s">
        <v>159</v>
      </c>
      <c r="AU185" s="242" t="s">
        <v>82</v>
      </c>
      <c r="AV185" s="14" t="s">
        <v>82</v>
      </c>
      <c r="AW185" s="14" t="s">
        <v>34</v>
      </c>
      <c r="AX185" s="14" t="s">
        <v>72</v>
      </c>
      <c r="AY185" s="242" t="s">
        <v>152</v>
      </c>
    </row>
    <row r="186" s="14" customFormat="1">
      <c r="A186" s="14"/>
      <c r="B186" s="232"/>
      <c r="C186" s="233"/>
      <c r="D186" s="223" t="s">
        <v>159</v>
      </c>
      <c r="E186" s="234" t="s">
        <v>19</v>
      </c>
      <c r="F186" s="235" t="s">
        <v>1297</v>
      </c>
      <c r="G186" s="233"/>
      <c r="H186" s="236">
        <v>0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2" t="s">
        <v>159</v>
      </c>
      <c r="AU186" s="242" t="s">
        <v>82</v>
      </c>
      <c r="AV186" s="14" t="s">
        <v>82</v>
      </c>
      <c r="AW186" s="14" t="s">
        <v>34</v>
      </c>
      <c r="AX186" s="14" t="s">
        <v>72</v>
      </c>
      <c r="AY186" s="242" t="s">
        <v>152</v>
      </c>
    </row>
    <row r="187" s="14" customFormat="1">
      <c r="A187" s="14"/>
      <c r="B187" s="232"/>
      <c r="C187" s="233"/>
      <c r="D187" s="223" t="s">
        <v>159</v>
      </c>
      <c r="E187" s="234" t="s">
        <v>19</v>
      </c>
      <c r="F187" s="235" t="s">
        <v>1298</v>
      </c>
      <c r="G187" s="233"/>
      <c r="H187" s="236">
        <v>112.5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159</v>
      </c>
      <c r="AU187" s="242" t="s">
        <v>82</v>
      </c>
      <c r="AV187" s="14" t="s">
        <v>82</v>
      </c>
      <c r="AW187" s="14" t="s">
        <v>34</v>
      </c>
      <c r="AX187" s="14" t="s">
        <v>72</v>
      </c>
      <c r="AY187" s="242" t="s">
        <v>152</v>
      </c>
    </row>
    <row r="188" s="14" customFormat="1">
      <c r="A188" s="14"/>
      <c r="B188" s="232"/>
      <c r="C188" s="233"/>
      <c r="D188" s="223" t="s">
        <v>159</v>
      </c>
      <c r="E188" s="234" t="s">
        <v>19</v>
      </c>
      <c r="F188" s="235" t="s">
        <v>1299</v>
      </c>
      <c r="G188" s="233"/>
      <c r="H188" s="236">
        <v>101.09999999999999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159</v>
      </c>
      <c r="AU188" s="242" t="s">
        <v>82</v>
      </c>
      <c r="AV188" s="14" t="s">
        <v>82</v>
      </c>
      <c r="AW188" s="14" t="s">
        <v>34</v>
      </c>
      <c r="AX188" s="14" t="s">
        <v>72</v>
      </c>
      <c r="AY188" s="242" t="s">
        <v>152</v>
      </c>
    </row>
    <row r="189" s="14" customFormat="1">
      <c r="A189" s="14"/>
      <c r="B189" s="232"/>
      <c r="C189" s="233"/>
      <c r="D189" s="223" t="s">
        <v>159</v>
      </c>
      <c r="E189" s="234" t="s">
        <v>19</v>
      </c>
      <c r="F189" s="235" t="s">
        <v>1300</v>
      </c>
      <c r="G189" s="233"/>
      <c r="H189" s="236">
        <v>114.75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2" t="s">
        <v>159</v>
      </c>
      <c r="AU189" s="242" t="s">
        <v>82</v>
      </c>
      <c r="AV189" s="14" t="s">
        <v>82</v>
      </c>
      <c r="AW189" s="14" t="s">
        <v>34</v>
      </c>
      <c r="AX189" s="14" t="s">
        <v>72</v>
      </c>
      <c r="AY189" s="242" t="s">
        <v>152</v>
      </c>
    </row>
    <row r="190" s="15" customFormat="1">
      <c r="A190" s="15"/>
      <c r="B190" s="243"/>
      <c r="C190" s="244"/>
      <c r="D190" s="223" t="s">
        <v>159</v>
      </c>
      <c r="E190" s="245" t="s">
        <v>19</v>
      </c>
      <c r="F190" s="246" t="s">
        <v>168</v>
      </c>
      <c r="G190" s="244"/>
      <c r="H190" s="247">
        <v>423.60000000000002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3" t="s">
        <v>159</v>
      </c>
      <c r="AU190" s="253" t="s">
        <v>82</v>
      </c>
      <c r="AV190" s="15" t="s">
        <v>157</v>
      </c>
      <c r="AW190" s="15" t="s">
        <v>34</v>
      </c>
      <c r="AX190" s="15" t="s">
        <v>80</v>
      </c>
      <c r="AY190" s="253" t="s">
        <v>152</v>
      </c>
    </row>
    <row r="191" s="2" customFormat="1" ht="37.8" customHeight="1">
      <c r="A191" s="41"/>
      <c r="B191" s="42"/>
      <c r="C191" s="208" t="s">
        <v>274</v>
      </c>
      <c r="D191" s="208" t="s">
        <v>154</v>
      </c>
      <c r="E191" s="209" t="s">
        <v>248</v>
      </c>
      <c r="F191" s="210" t="s">
        <v>249</v>
      </c>
      <c r="G191" s="211" t="s">
        <v>96</v>
      </c>
      <c r="H191" s="212">
        <v>1411.4000000000001</v>
      </c>
      <c r="I191" s="213"/>
      <c r="J191" s="214">
        <f>ROUND(I191*H191,2)</f>
        <v>0</v>
      </c>
      <c r="K191" s="210" t="s">
        <v>19</v>
      </c>
      <c r="L191" s="47"/>
      <c r="M191" s="215" t="s">
        <v>19</v>
      </c>
      <c r="N191" s="216" t="s">
        <v>43</v>
      </c>
      <c r="O191" s="87"/>
      <c r="P191" s="217">
        <f>O191*H191</f>
        <v>0</v>
      </c>
      <c r="Q191" s="217">
        <v>0.00084000000000000003</v>
      </c>
      <c r="R191" s="217">
        <f>Q191*H191</f>
        <v>1.1855760000000002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157</v>
      </c>
      <c r="AT191" s="219" t="s">
        <v>154</v>
      </c>
      <c r="AU191" s="219" t="s">
        <v>82</v>
      </c>
      <c r="AY191" s="20" t="s">
        <v>152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80</v>
      </c>
      <c r="BK191" s="220">
        <f>ROUND(I191*H191,2)</f>
        <v>0</v>
      </c>
      <c r="BL191" s="20" t="s">
        <v>157</v>
      </c>
      <c r="BM191" s="219" t="s">
        <v>1301</v>
      </c>
    </row>
    <row r="192" s="13" customFormat="1">
      <c r="A192" s="13"/>
      <c r="B192" s="221"/>
      <c r="C192" s="222"/>
      <c r="D192" s="223" t="s">
        <v>159</v>
      </c>
      <c r="E192" s="224" t="s">
        <v>19</v>
      </c>
      <c r="F192" s="225" t="s">
        <v>221</v>
      </c>
      <c r="G192" s="222"/>
      <c r="H192" s="224" t="s">
        <v>19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159</v>
      </c>
      <c r="AU192" s="231" t="s">
        <v>82</v>
      </c>
      <c r="AV192" s="13" t="s">
        <v>80</v>
      </c>
      <c r="AW192" s="13" t="s">
        <v>34</v>
      </c>
      <c r="AX192" s="13" t="s">
        <v>72</v>
      </c>
      <c r="AY192" s="231" t="s">
        <v>152</v>
      </c>
    </row>
    <row r="193" s="14" customFormat="1">
      <c r="A193" s="14"/>
      <c r="B193" s="232"/>
      <c r="C193" s="233"/>
      <c r="D193" s="223" t="s">
        <v>159</v>
      </c>
      <c r="E193" s="234" t="s">
        <v>19</v>
      </c>
      <c r="F193" s="235" t="s">
        <v>1302</v>
      </c>
      <c r="G193" s="233"/>
      <c r="H193" s="236">
        <v>15.84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2" t="s">
        <v>159</v>
      </c>
      <c r="AU193" s="242" t="s">
        <v>82</v>
      </c>
      <c r="AV193" s="14" t="s">
        <v>82</v>
      </c>
      <c r="AW193" s="14" t="s">
        <v>34</v>
      </c>
      <c r="AX193" s="14" t="s">
        <v>72</v>
      </c>
      <c r="AY193" s="242" t="s">
        <v>152</v>
      </c>
    </row>
    <row r="194" s="13" customFormat="1">
      <c r="A194" s="13"/>
      <c r="B194" s="221"/>
      <c r="C194" s="222"/>
      <c r="D194" s="223" t="s">
        <v>159</v>
      </c>
      <c r="E194" s="224" t="s">
        <v>19</v>
      </c>
      <c r="F194" s="225" t="s">
        <v>222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159</v>
      </c>
      <c r="AU194" s="231" t="s">
        <v>82</v>
      </c>
      <c r="AV194" s="13" t="s">
        <v>80</v>
      </c>
      <c r="AW194" s="13" t="s">
        <v>34</v>
      </c>
      <c r="AX194" s="13" t="s">
        <v>72</v>
      </c>
      <c r="AY194" s="231" t="s">
        <v>152</v>
      </c>
    </row>
    <row r="195" s="14" customFormat="1">
      <c r="A195" s="14"/>
      <c r="B195" s="232"/>
      <c r="C195" s="233"/>
      <c r="D195" s="223" t="s">
        <v>159</v>
      </c>
      <c r="E195" s="234" t="s">
        <v>19</v>
      </c>
      <c r="F195" s="235" t="s">
        <v>1303</v>
      </c>
      <c r="G195" s="233"/>
      <c r="H195" s="236">
        <v>265.31999999999999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2" t="s">
        <v>159</v>
      </c>
      <c r="AU195" s="242" t="s">
        <v>82</v>
      </c>
      <c r="AV195" s="14" t="s">
        <v>82</v>
      </c>
      <c r="AW195" s="14" t="s">
        <v>34</v>
      </c>
      <c r="AX195" s="14" t="s">
        <v>72</v>
      </c>
      <c r="AY195" s="242" t="s">
        <v>152</v>
      </c>
    </row>
    <row r="196" s="13" customFormat="1">
      <c r="A196" s="13"/>
      <c r="B196" s="221"/>
      <c r="C196" s="222"/>
      <c r="D196" s="223" t="s">
        <v>159</v>
      </c>
      <c r="E196" s="224" t="s">
        <v>19</v>
      </c>
      <c r="F196" s="225" t="s">
        <v>223</v>
      </c>
      <c r="G196" s="222"/>
      <c r="H196" s="224" t="s">
        <v>19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159</v>
      </c>
      <c r="AU196" s="231" t="s">
        <v>82</v>
      </c>
      <c r="AV196" s="13" t="s">
        <v>80</v>
      </c>
      <c r="AW196" s="13" t="s">
        <v>34</v>
      </c>
      <c r="AX196" s="13" t="s">
        <v>72</v>
      </c>
      <c r="AY196" s="231" t="s">
        <v>152</v>
      </c>
    </row>
    <row r="197" s="14" customFormat="1">
      <c r="A197" s="14"/>
      <c r="B197" s="232"/>
      <c r="C197" s="233"/>
      <c r="D197" s="223" t="s">
        <v>159</v>
      </c>
      <c r="E197" s="234" t="s">
        <v>19</v>
      </c>
      <c r="F197" s="235" t="s">
        <v>1304</v>
      </c>
      <c r="G197" s="233"/>
      <c r="H197" s="236">
        <v>97.200000000000003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2" t="s">
        <v>159</v>
      </c>
      <c r="AU197" s="242" t="s">
        <v>82</v>
      </c>
      <c r="AV197" s="14" t="s">
        <v>82</v>
      </c>
      <c r="AW197" s="14" t="s">
        <v>34</v>
      </c>
      <c r="AX197" s="14" t="s">
        <v>72</v>
      </c>
      <c r="AY197" s="242" t="s">
        <v>152</v>
      </c>
    </row>
    <row r="198" s="13" customFormat="1">
      <c r="A198" s="13"/>
      <c r="B198" s="221"/>
      <c r="C198" s="222"/>
      <c r="D198" s="223" t="s">
        <v>159</v>
      </c>
      <c r="E198" s="224" t="s">
        <v>19</v>
      </c>
      <c r="F198" s="225" t="s">
        <v>162</v>
      </c>
      <c r="G198" s="222"/>
      <c r="H198" s="224" t="s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159</v>
      </c>
      <c r="AU198" s="231" t="s">
        <v>82</v>
      </c>
      <c r="AV198" s="13" t="s">
        <v>80</v>
      </c>
      <c r="AW198" s="13" t="s">
        <v>34</v>
      </c>
      <c r="AX198" s="13" t="s">
        <v>72</v>
      </c>
      <c r="AY198" s="231" t="s">
        <v>152</v>
      </c>
    </row>
    <row r="199" s="14" customFormat="1">
      <c r="A199" s="14"/>
      <c r="B199" s="232"/>
      <c r="C199" s="233"/>
      <c r="D199" s="223" t="s">
        <v>159</v>
      </c>
      <c r="E199" s="234" t="s">
        <v>19</v>
      </c>
      <c r="F199" s="235" t="s">
        <v>1305</v>
      </c>
      <c r="G199" s="233"/>
      <c r="H199" s="236">
        <v>763.22000000000003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2" t="s">
        <v>159</v>
      </c>
      <c r="AU199" s="242" t="s">
        <v>82</v>
      </c>
      <c r="AV199" s="14" t="s">
        <v>82</v>
      </c>
      <c r="AW199" s="14" t="s">
        <v>34</v>
      </c>
      <c r="AX199" s="14" t="s">
        <v>72</v>
      </c>
      <c r="AY199" s="242" t="s">
        <v>152</v>
      </c>
    </row>
    <row r="200" s="13" customFormat="1">
      <c r="A200" s="13"/>
      <c r="B200" s="221"/>
      <c r="C200" s="222"/>
      <c r="D200" s="223" t="s">
        <v>159</v>
      </c>
      <c r="E200" s="224" t="s">
        <v>19</v>
      </c>
      <c r="F200" s="225" t="s">
        <v>165</v>
      </c>
      <c r="G200" s="222"/>
      <c r="H200" s="224" t="s">
        <v>19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159</v>
      </c>
      <c r="AU200" s="231" t="s">
        <v>82</v>
      </c>
      <c r="AV200" s="13" t="s">
        <v>80</v>
      </c>
      <c r="AW200" s="13" t="s">
        <v>34</v>
      </c>
      <c r="AX200" s="13" t="s">
        <v>72</v>
      </c>
      <c r="AY200" s="231" t="s">
        <v>152</v>
      </c>
    </row>
    <row r="201" s="14" customFormat="1">
      <c r="A201" s="14"/>
      <c r="B201" s="232"/>
      <c r="C201" s="233"/>
      <c r="D201" s="223" t="s">
        <v>159</v>
      </c>
      <c r="E201" s="234" t="s">
        <v>19</v>
      </c>
      <c r="F201" s="235" t="s">
        <v>1306</v>
      </c>
      <c r="G201" s="233"/>
      <c r="H201" s="236">
        <v>46.859999999999999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159</v>
      </c>
      <c r="AU201" s="242" t="s">
        <v>82</v>
      </c>
      <c r="AV201" s="14" t="s">
        <v>82</v>
      </c>
      <c r="AW201" s="14" t="s">
        <v>34</v>
      </c>
      <c r="AX201" s="14" t="s">
        <v>72</v>
      </c>
      <c r="AY201" s="242" t="s">
        <v>152</v>
      </c>
    </row>
    <row r="202" s="13" customFormat="1">
      <c r="A202" s="13"/>
      <c r="B202" s="221"/>
      <c r="C202" s="222"/>
      <c r="D202" s="223" t="s">
        <v>159</v>
      </c>
      <c r="E202" s="224" t="s">
        <v>19</v>
      </c>
      <c r="F202" s="225" t="s">
        <v>166</v>
      </c>
      <c r="G202" s="222"/>
      <c r="H202" s="224" t="s">
        <v>19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159</v>
      </c>
      <c r="AU202" s="231" t="s">
        <v>82</v>
      </c>
      <c r="AV202" s="13" t="s">
        <v>80</v>
      </c>
      <c r="AW202" s="13" t="s">
        <v>34</v>
      </c>
      <c r="AX202" s="13" t="s">
        <v>72</v>
      </c>
      <c r="AY202" s="231" t="s">
        <v>152</v>
      </c>
    </row>
    <row r="203" s="14" customFormat="1">
      <c r="A203" s="14"/>
      <c r="B203" s="232"/>
      <c r="C203" s="233"/>
      <c r="D203" s="223" t="s">
        <v>159</v>
      </c>
      <c r="E203" s="234" t="s">
        <v>19</v>
      </c>
      <c r="F203" s="235" t="s">
        <v>1307</v>
      </c>
      <c r="G203" s="233"/>
      <c r="H203" s="236">
        <v>21.600000000000001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2" t="s">
        <v>159</v>
      </c>
      <c r="AU203" s="242" t="s">
        <v>82</v>
      </c>
      <c r="AV203" s="14" t="s">
        <v>82</v>
      </c>
      <c r="AW203" s="14" t="s">
        <v>34</v>
      </c>
      <c r="AX203" s="14" t="s">
        <v>72</v>
      </c>
      <c r="AY203" s="242" t="s">
        <v>152</v>
      </c>
    </row>
    <row r="204" s="13" customFormat="1">
      <c r="A204" s="13"/>
      <c r="B204" s="221"/>
      <c r="C204" s="222"/>
      <c r="D204" s="223" t="s">
        <v>159</v>
      </c>
      <c r="E204" s="224" t="s">
        <v>19</v>
      </c>
      <c r="F204" s="225" t="s">
        <v>167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159</v>
      </c>
      <c r="AU204" s="231" t="s">
        <v>82</v>
      </c>
      <c r="AV204" s="13" t="s">
        <v>80</v>
      </c>
      <c r="AW204" s="13" t="s">
        <v>34</v>
      </c>
      <c r="AX204" s="13" t="s">
        <v>72</v>
      </c>
      <c r="AY204" s="231" t="s">
        <v>152</v>
      </c>
    </row>
    <row r="205" s="14" customFormat="1">
      <c r="A205" s="14"/>
      <c r="B205" s="232"/>
      <c r="C205" s="233"/>
      <c r="D205" s="223" t="s">
        <v>159</v>
      </c>
      <c r="E205" s="234" t="s">
        <v>19</v>
      </c>
      <c r="F205" s="235" t="s">
        <v>1308</v>
      </c>
      <c r="G205" s="233"/>
      <c r="H205" s="236">
        <v>12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2" t="s">
        <v>159</v>
      </c>
      <c r="AU205" s="242" t="s">
        <v>82</v>
      </c>
      <c r="AV205" s="14" t="s">
        <v>82</v>
      </c>
      <c r="AW205" s="14" t="s">
        <v>34</v>
      </c>
      <c r="AX205" s="14" t="s">
        <v>72</v>
      </c>
      <c r="AY205" s="242" t="s">
        <v>152</v>
      </c>
    </row>
    <row r="206" s="13" customFormat="1">
      <c r="A206" s="13"/>
      <c r="B206" s="221"/>
      <c r="C206" s="222"/>
      <c r="D206" s="223" t="s">
        <v>159</v>
      </c>
      <c r="E206" s="224" t="s">
        <v>19</v>
      </c>
      <c r="F206" s="225" t="s">
        <v>227</v>
      </c>
      <c r="G206" s="222"/>
      <c r="H206" s="224" t="s">
        <v>19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159</v>
      </c>
      <c r="AU206" s="231" t="s">
        <v>82</v>
      </c>
      <c r="AV206" s="13" t="s">
        <v>80</v>
      </c>
      <c r="AW206" s="13" t="s">
        <v>34</v>
      </c>
      <c r="AX206" s="13" t="s">
        <v>72</v>
      </c>
      <c r="AY206" s="231" t="s">
        <v>152</v>
      </c>
    </row>
    <row r="207" s="14" customFormat="1">
      <c r="A207" s="14"/>
      <c r="B207" s="232"/>
      <c r="C207" s="233"/>
      <c r="D207" s="223" t="s">
        <v>159</v>
      </c>
      <c r="E207" s="234" t="s">
        <v>19</v>
      </c>
      <c r="F207" s="235" t="s">
        <v>1309</v>
      </c>
      <c r="G207" s="233"/>
      <c r="H207" s="236">
        <v>189.36000000000001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159</v>
      </c>
      <c r="AU207" s="242" t="s">
        <v>82</v>
      </c>
      <c r="AV207" s="14" t="s">
        <v>82</v>
      </c>
      <c r="AW207" s="14" t="s">
        <v>34</v>
      </c>
      <c r="AX207" s="14" t="s">
        <v>72</v>
      </c>
      <c r="AY207" s="242" t="s">
        <v>152</v>
      </c>
    </row>
    <row r="208" s="15" customFormat="1">
      <c r="A208" s="15"/>
      <c r="B208" s="243"/>
      <c r="C208" s="244"/>
      <c r="D208" s="223" t="s">
        <v>159</v>
      </c>
      <c r="E208" s="245" t="s">
        <v>19</v>
      </c>
      <c r="F208" s="246" t="s">
        <v>168</v>
      </c>
      <c r="G208" s="244"/>
      <c r="H208" s="247">
        <v>1411.4000000000001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3" t="s">
        <v>159</v>
      </c>
      <c r="AU208" s="253" t="s">
        <v>82</v>
      </c>
      <c r="AV208" s="15" t="s">
        <v>157</v>
      </c>
      <c r="AW208" s="15" t="s">
        <v>34</v>
      </c>
      <c r="AX208" s="15" t="s">
        <v>80</v>
      </c>
      <c r="AY208" s="253" t="s">
        <v>152</v>
      </c>
    </row>
    <row r="209" s="2" customFormat="1" ht="44.25" customHeight="1">
      <c r="A209" s="41"/>
      <c r="B209" s="42"/>
      <c r="C209" s="208" t="s">
        <v>278</v>
      </c>
      <c r="D209" s="208" t="s">
        <v>154</v>
      </c>
      <c r="E209" s="209" t="s">
        <v>254</v>
      </c>
      <c r="F209" s="210" t="s">
        <v>255</v>
      </c>
      <c r="G209" s="211" t="s">
        <v>96</v>
      </c>
      <c r="H209" s="212">
        <v>1411.02</v>
      </c>
      <c r="I209" s="213"/>
      <c r="J209" s="214">
        <f>ROUND(I209*H209,2)</f>
        <v>0</v>
      </c>
      <c r="K209" s="210" t="s">
        <v>19</v>
      </c>
      <c r="L209" s="47"/>
      <c r="M209" s="215" t="s">
        <v>19</v>
      </c>
      <c r="N209" s="216" t="s">
        <v>43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9" t="s">
        <v>157</v>
      </c>
      <c r="AT209" s="219" t="s">
        <v>154</v>
      </c>
      <c r="AU209" s="219" t="s">
        <v>82</v>
      </c>
      <c r="AY209" s="20" t="s">
        <v>152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80</v>
      </c>
      <c r="BK209" s="220">
        <f>ROUND(I209*H209,2)</f>
        <v>0</v>
      </c>
      <c r="BL209" s="20" t="s">
        <v>157</v>
      </c>
      <c r="BM209" s="219" t="s">
        <v>1310</v>
      </c>
    </row>
    <row r="210" s="14" customFormat="1">
      <c r="A210" s="14"/>
      <c r="B210" s="232"/>
      <c r="C210" s="233"/>
      <c r="D210" s="223" t="s">
        <v>159</v>
      </c>
      <c r="E210" s="234" t="s">
        <v>19</v>
      </c>
      <c r="F210" s="235" t="s">
        <v>1311</v>
      </c>
      <c r="G210" s="233"/>
      <c r="H210" s="236">
        <v>1411.02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159</v>
      </c>
      <c r="AU210" s="242" t="s">
        <v>82</v>
      </c>
      <c r="AV210" s="14" t="s">
        <v>82</v>
      </c>
      <c r="AW210" s="14" t="s">
        <v>34</v>
      </c>
      <c r="AX210" s="14" t="s">
        <v>80</v>
      </c>
      <c r="AY210" s="242" t="s">
        <v>152</v>
      </c>
    </row>
    <row r="211" s="2" customFormat="1" ht="62.7" customHeight="1">
      <c r="A211" s="41"/>
      <c r="B211" s="42"/>
      <c r="C211" s="208" t="s">
        <v>284</v>
      </c>
      <c r="D211" s="208" t="s">
        <v>154</v>
      </c>
      <c r="E211" s="209" t="s">
        <v>259</v>
      </c>
      <c r="F211" s="210" t="s">
        <v>260</v>
      </c>
      <c r="G211" s="211" t="s">
        <v>106</v>
      </c>
      <c r="H211" s="212">
        <v>549.61699999999996</v>
      </c>
      <c r="I211" s="213"/>
      <c r="J211" s="214">
        <f>ROUND(I211*H211,2)</f>
        <v>0</v>
      </c>
      <c r="K211" s="210" t="s">
        <v>171</v>
      </c>
      <c r="L211" s="47"/>
      <c r="M211" s="215" t="s">
        <v>19</v>
      </c>
      <c r="N211" s="216" t="s">
        <v>43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9" t="s">
        <v>157</v>
      </c>
      <c r="AT211" s="219" t="s">
        <v>154</v>
      </c>
      <c r="AU211" s="219" t="s">
        <v>82</v>
      </c>
      <c r="AY211" s="20" t="s">
        <v>152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80</v>
      </c>
      <c r="BK211" s="220">
        <f>ROUND(I211*H211,2)</f>
        <v>0</v>
      </c>
      <c r="BL211" s="20" t="s">
        <v>157</v>
      </c>
      <c r="BM211" s="219" t="s">
        <v>1312</v>
      </c>
    </row>
    <row r="212" s="2" customFormat="1">
      <c r="A212" s="41"/>
      <c r="B212" s="42"/>
      <c r="C212" s="43"/>
      <c r="D212" s="254" t="s">
        <v>173</v>
      </c>
      <c r="E212" s="43"/>
      <c r="F212" s="255" t="s">
        <v>262</v>
      </c>
      <c r="G212" s="43"/>
      <c r="H212" s="43"/>
      <c r="I212" s="256"/>
      <c r="J212" s="43"/>
      <c r="K212" s="43"/>
      <c r="L212" s="47"/>
      <c r="M212" s="257"/>
      <c r="N212" s="258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173</v>
      </c>
      <c r="AU212" s="20" t="s">
        <v>82</v>
      </c>
    </row>
    <row r="213" s="14" customFormat="1">
      <c r="A213" s="14"/>
      <c r="B213" s="232"/>
      <c r="C213" s="233"/>
      <c r="D213" s="223" t="s">
        <v>159</v>
      </c>
      <c r="E213" s="234" t="s">
        <v>19</v>
      </c>
      <c r="F213" s="235" t="s">
        <v>263</v>
      </c>
      <c r="G213" s="233"/>
      <c r="H213" s="236">
        <v>549.61699999999996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2" t="s">
        <v>159</v>
      </c>
      <c r="AU213" s="242" t="s">
        <v>82</v>
      </c>
      <c r="AV213" s="14" t="s">
        <v>82</v>
      </c>
      <c r="AW213" s="14" t="s">
        <v>34</v>
      </c>
      <c r="AX213" s="14" t="s">
        <v>80</v>
      </c>
      <c r="AY213" s="242" t="s">
        <v>152</v>
      </c>
    </row>
    <row r="214" s="2" customFormat="1" ht="62.7" customHeight="1">
      <c r="A214" s="41"/>
      <c r="B214" s="42"/>
      <c r="C214" s="208" t="s">
        <v>7</v>
      </c>
      <c r="D214" s="208" t="s">
        <v>154</v>
      </c>
      <c r="E214" s="209" t="s">
        <v>265</v>
      </c>
      <c r="F214" s="210" t="s">
        <v>266</v>
      </c>
      <c r="G214" s="211" t="s">
        <v>106</v>
      </c>
      <c r="H214" s="212">
        <v>235.55000000000001</v>
      </c>
      <c r="I214" s="213"/>
      <c r="J214" s="214">
        <f>ROUND(I214*H214,2)</f>
        <v>0</v>
      </c>
      <c r="K214" s="210" t="s">
        <v>171</v>
      </c>
      <c r="L214" s="47"/>
      <c r="M214" s="215" t="s">
        <v>19</v>
      </c>
      <c r="N214" s="216" t="s">
        <v>43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9" t="s">
        <v>157</v>
      </c>
      <c r="AT214" s="219" t="s">
        <v>154</v>
      </c>
      <c r="AU214" s="219" t="s">
        <v>82</v>
      </c>
      <c r="AY214" s="20" t="s">
        <v>152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80</v>
      </c>
      <c r="BK214" s="220">
        <f>ROUND(I214*H214,2)</f>
        <v>0</v>
      </c>
      <c r="BL214" s="20" t="s">
        <v>157</v>
      </c>
      <c r="BM214" s="219" t="s">
        <v>1313</v>
      </c>
    </row>
    <row r="215" s="2" customFormat="1">
      <c r="A215" s="41"/>
      <c r="B215" s="42"/>
      <c r="C215" s="43"/>
      <c r="D215" s="254" t="s">
        <v>173</v>
      </c>
      <c r="E215" s="43"/>
      <c r="F215" s="255" t="s">
        <v>268</v>
      </c>
      <c r="G215" s="43"/>
      <c r="H215" s="43"/>
      <c r="I215" s="256"/>
      <c r="J215" s="43"/>
      <c r="K215" s="43"/>
      <c r="L215" s="47"/>
      <c r="M215" s="257"/>
      <c r="N215" s="258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173</v>
      </c>
      <c r="AU215" s="20" t="s">
        <v>82</v>
      </c>
    </row>
    <row r="216" s="14" customFormat="1">
      <c r="A216" s="14"/>
      <c r="B216" s="232"/>
      <c r="C216" s="233"/>
      <c r="D216" s="223" t="s">
        <v>159</v>
      </c>
      <c r="E216" s="234" t="s">
        <v>19</v>
      </c>
      <c r="F216" s="235" t="s">
        <v>269</v>
      </c>
      <c r="G216" s="233"/>
      <c r="H216" s="236">
        <v>235.55000000000001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2" t="s">
        <v>159</v>
      </c>
      <c r="AU216" s="242" t="s">
        <v>82</v>
      </c>
      <c r="AV216" s="14" t="s">
        <v>82</v>
      </c>
      <c r="AW216" s="14" t="s">
        <v>34</v>
      </c>
      <c r="AX216" s="14" t="s">
        <v>80</v>
      </c>
      <c r="AY216" s="242" t="s">
        <v>152</v>
      </c>
    </row>
    <row r="217" s="2" customFormat="1" ht="44.25" customHeight="1">
      <c r="A217" s="41"/>
      <c r="B217" s="42"/>
      <c r="C217" s="208" t="s">
        <v>297</v>
      </c>
      <c r="D217" s="208" t="s">
        <v>154</v>
      </c>
      <c r="E217" s="209" t="s">
        <v>271</v>
      </c>
      <c r="F217" s="210" t="s">
        <v>272</v>
      </c>
      <c r="G217" s="211" t="s">
        <v>106</v>
      </c>
      <c r="H217" s="212">
        <v>444.59100000000001</v>
      </c>
      <c r="I217" s="213"/>
      <c r="J217" s="214">
        <f>ROUND(I217*H217,2)</f>
        <v>0</v>
      </c>
      <c r="K217" s="210" t="s">
        <v>19</v>
      </c>
      <c r="L217" s="47"/>
      <c r="M217" s="215" t="s">
        <v>19</v>
      </c>
      <c r="N217" s="216" t="s">
        <v>43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9" t="s">
        <v>157</v>
      </c>
      <c r="AT217" s="219" t="s">
        <v>154</v>
      </c>
      <c r="AU217" s="219" t="s">
        <v>82</v>
      </c>
      <c r="AY217" s="20" t="s">
        <v>152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80</v>
      </c>
      <c r="BK217" s="220">
        <f>ROUND(I217*H217,2)</f>
        <v>0</v>
      </c>
      <c r="BL217" s="20" t="s">
        <v>157</v>
      </c>
      <c r="BM217" s="219" t="s">
        <v>1314</v>
      </c>
    </row>
    <row r="218" s="14" customFormat="1">
      <c r="A218" s="14"/>
      <c r="B218" s="232"/>
      <c r="C218" s="233"/>
      <c r="D218" s="223" t="s">
        <v>159</v>
      </c>
      <c r="E218" s="234" t="s">
        <v>19</v>
      </c>
      <c r="F218" s="235" t="s">
        <v>231</v>
      </c>
      <c r="G218" s="233"/>
      <c r="H218" s="236">
        <v>444.59100000000001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2" t="s">
        <v>159</v>
      </c>
      <c r="AU218" s="242" t="s">
        <v>82</v>
      </c>
      <c r="AV218" s="14" t="s">
        <v>82</v>
      </c>
      <c r="AW218" s="14" t="s">
        <v>34</v>
      </c>
      <c r="AX218" s="14" t="s">
        <v>80</v>
      </c>
      <c r="AY218" s="242" t="s">
        <v>152</v>
      </c>
    </row>
    <row r="219" s="2" customFormat="1" ht="44.25" customHeight="1">
      <c r="A219" s="41"/>
      <c r="B219" s="42"/>
      <c r="C219" s="208" t="s">
        <v>303</v>
      </c>
      <c r="D219" s="208" t="s">
        <v>154</v>
      </c>
      <c r="E219" s="209" t="s">
        <v>275</v>
      </c>
      <c r="F219" s="210" t="s">
        <v>276</v>
      </c>
      <c r="G219" s="211" t="s">
        <v>106</v>
      </c>
      <c r="H219" s="212">
        <v>190.53899999999999</v>
      </c>
      <c r="I219" s="213"/>
      <c r="J219" s="214">
        <f>ROUND(I219*H219,2)</f>
        <v>0</v>
      </c>
      <c r="K219" s="210" t="s">
        <v>19</v>
      </c>
      <c r="L219" s="47"/>
      <c r="M219" s="215" t="s">
        <v>19</v>
      </c>
      <c r="N219" s="216" t="s">
        <v>43</v>
      </c>
      <c r="O219" s="87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9" t="s">
        <v>157</v>
      </c>
      <c r="AT219" s="219" t="s">
        <v>154</v>
      </c>
      <c r="AU219" s="219" t="s">
        <v>82</v>
      </c>
      <c r="AY219" s="20" t="s">
        <v>152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80</v>
      </c>
      <c r="BK219" s="220">
        <f>ROUND(I219*H219,2)</f>
        <v>0</v>
      </c>
      <c r="BL219" s="20" t="s">
        <v>157</v>
      </c>
      <c r="BM219" s="219" t="s">
        <v>1315</v>
      </c>
    </row>
    <row r="220" s="14" customFormat="1">
      <c r="A220" s="14"/>
      <c r="B220" s="232"/>
      <c r="C220" s="233"/>
      <c r="D220" s="223" t="s">
        <v>159</v>
      </c>
      <c r="E220" s="234" t="s">
        <v>19</v>
      </c>
      <c r="F220" s="235" t="s">
        <v>238</v>
      </c>
      <c r="G220" s="233"/>
      <c r="H220" s="236">
        <v>190.53899999999999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2" t="s">
        <v>159</v>
      </c>
      <c r="AU220" s="242" t="s">
        <v>82</v>
      </c>
      <c r="AV220" s="14" t="s">
        <v>82</v>
      </c>
      <c r="AW220" s="14" t="s">
        <v>34</v>
      </c>
      <c r="AX220" s="14" t="s">
        <v>80</v>
      </c>
      <c r="AY220" s="242" t="s">
        <v>152</v>
      </c>
    </row>
    <row r="221" s="2" customFormat="1" ht="44.25" customHeight="1">
      <c r="A221" s="41"/>
      <c r="B221" s="42"/>
      <c r="C221" s="208" t="s">
        <v>308</v>
      </c>
      <c r="D221" s="208" t="s">
        <v>154</v>
      </c>
      <c r="E221" s="209" t="s">
        <v>279</v>
      </c>
      <c r="F221" s="210" t="s">
        <v>280</v>
      </c>
      <c r="G221" s="211" t="s">
        <v>281</v>
      </c>
      <c r="H221" s="212">
        <v>873.16700000000003</v>
      </c>
      <c r="I221" s="213"/>
      <c r="J221" s="214">
        <f>ROUND(I221*H221,2)</f>
        <v>0</v>
      </c>
      <c r="K221" s="210" t="s">
        <v>19</v>
      </c>
      <c r="L221" s="47"/>
      <c r="M221" s="215" t="s">
        <v>19</v>
      </c>
      <c r="N221" s="216" t="s">
        <v>43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9" t="s">
        <v>157</v>
      </c>
      <c r="AT221" s="219" t="s">
        <v>154</v>
      </c>
      <c r="AU221" s="219" t="s">
        <v>82</v>
      </c>
      <c r="AY221" s="20" t="s">
        <v>152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80</v>
      </c>
      <c r="BK221" s="220">
        <f>ROUND(I221*H221,2)</f>
        <v>0</v>
      </c>
      <c r="BL221" s="20" t="s">
        <v>157</v>
      </c>
      <c r="BM221" s="219" t="s">
        <v>1316</v>
      </c>
    </row>
    <row r="222" s="14" customFormat="1">
      <c r="A222" s="14"/>
      <c r="B222" s="232"/>
      <c r="C222" s="233"/>
      <c r="D222" s="223" t="s">
        <v>159</v>
      </c>
      <c r="E222" s="234" t="s">
        <v>19</v>
      </c>
      <c r="F222" s="235" t="s">
        <v>283</v>
      </c>
      <c r="G222" s="233"/>
      <c r="H222" s="236">
        <v>873.16700000000003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2" t="s">
        <v>159</v>
      </c>
      <c r="AU222" s="242" t="s">
        <v>82</v>
      </c>
      <c r="AV222" s="14" t="s">
        <v>82</v>
      </c>
      <c r="AW222" s="14" t="s">
        <v>34</v>
      </c>
      <c r="AX222" s="14" t="s">
        <v>80</v>
      </c>
      <c r="AY222" s="242" t="s">
        <v>152</v>
      </c>
    </row>
    <row r="223" s="2" customFormat="1" ht="44.25" customHeight="1">
      <c r="A223" s="41"/>
      <c r="B223" s="42"/>
      <c r="C223" s="208" t="s">
        <v>313</v>
      </c>
      <c r="D223" s="208" t="s">
        <v>154</v>
      </c>
      <c r="E223" s="209" t="s">
        <v>285</v>
      </c>
      <c r="F223" s="210" t="s">
        <v>286</v>
      </c>
      <c r="G223" s="211" t="s">
        <v>106</v>
      </c>
      <c r="H223" s="212">
        <v>422.62599999999998</v>
      </c>
      <c r="I223" s="213"/>
      <c r="J223" s="214">
        <f>ROUND(I223*H223,2)</f>
        <v>0</v>
      </c>
      <c r="K223" s="210" t="s">
        <v>19</v>
      </c>
      <c r="L223" s="47"/>
      <c r="M223" s="215" t="s">
        <v>19</v>
      </c>
      <c r="N223" s="216" t="s">
        <v>43</v>
      </c>
      <c r="O223" s="87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157</v>
      </c>
      <c r="AT223" s="219" t="s">
        <v>154</v>
      </c>
      <c r="AU223" s="219" t="s">
        <v>82</v>
      </c>
      <c r="AY223" s="20" t="s">
        <v>152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80</v>
      </c>
      <c r="BK223" s="220">
        <f>ROUND(I223*H223,2)</f>
        <v>0</v>
      </c>
      <c r="BL223" s="20" t="s">
        <v>157</v>
      </c>
      <c r="BM223" s="219" t="s">
        <v>1317</v>
      </c>
    </row>
    <row r="224" s="14" customFormat="1">
      <c r="A224" s="14"/>
      <c r="B224" s="232"/>
      <c r="C224" s="233"/>
      <c r="D224" s="223" t="s">
        <v>159</v>
      </c>
      <c r="E224" s="234" t="s">
        <v>108</v>
      </c>
      <c r="F224" s="235" t="s">
        <v>288</v>
      </c>
      <c r="G224" s="233"/>
      <c r="H224" s="236">
        <v>422.62599999999998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159</v>
      </c>
      <c r="AU224" s="242" t="s">
        <v>82</v>
      </c>
      <c r="AV224" s="14" t="s">
        <v>82</v>
      </c>
      <c r="AW224" s="14" t="s">
        <v>34</v>
      </c>
      <c r="AX224" s="14" t="s">
        <v>80</v>
      </c>
      <c r="AY224" s="242" t="s">
        <v>152</v>
      </c>
    </row>
    <row r="225" s="2" customFormat="1" ht="16.5" customHeight="1">
      <c r="A225" s="41"/>
      <c r="B225" s="42"/>
      <c r="C225" s="259" t="s">
        <v>318</v>
      </c>
      <c r="D225" s="259" t="s">
        <v>289</v>
      </c>
      <c r="E225" s="260" t="s">
        <v>290</v>
      </c>
      <c r="F225" s="261" t="s">
        <v>291</v>
      </c>
      <c r="G225" s="262" t="s">
        <v>281</v>
      </c>
      <c r="H225" s="263">
        <v>490.66000000000002</v>
      </c>
      <c r="I225" s="264"/>
      <c r="J225" s="265">
        <f>ROUND(I225*H225,2)</f>
        <v>0</v>
      </c>
      <c r="K225" s="261" t="s">
        <v>19</v>
      </c>
      <c r="L225" s="266"/>
      <c r="M225" s="267" t="s">
        <v>19</v>
      </c>
      <c r="N225" s="268" t="s">
        <v>43</v>
      </c>
      <c r="O225" s="87"/>
      <c r="P225" s="217">
        <f>O225*H225</f>
        <v>0</v>
      </c>
      <c r="Q225" s="217">
        <v>1</v>
      </c>
      <c r="R225" s="217">
        <f>Q225*H225</f>
        <v>490.66000000000002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203</v>
      </c>
      <c r="AT225" s="219" t="s">
        <v>289</v>
      </c>
      <c r="AU225" s="219" t="s">
        <v>82</v>
      </c>
      <c r="AY225" s="20" t="s">
        <v>152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80</v>
      </c>
      <c r="BK225" s="220">
        <f>ROUND(I225*H225,2)</f>
        <v>0</v>
      </c>
      <c r="BL225" s="20" t="s">
        <v>157</v>
      </c>
      <c r="BM225" s="219" t="s">
        <v>1318</v>
      </c>
    </row>
    <row r="226" s="13" customFormat="1">
      <c r="A226" s="13"/>
      <c r="B226" s="221"/>
      <c r="C226" s="222"/>
      <c r="D226" s="223" t="s">
        <v>159</v>
      </c>
      <c r="E226" s="224" t="s">
        <v>19</v>
      </c>
      <c r="F226" s="225" t="s">
        <v>221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159</v>
      </c>
      <c r="AU226" s="231" t="s">
        <v>82</v>
      </c>
      <c r="AV226" s="13" t="s">
        <v>80</v>
      </c>
      <c r="AW226" s="13" t="s">
        <v>34</v>
      </c>
      <c r="AX226" s="13" t="s">
        <v>72</v>
      </c>
      <c r="AY226" s="231" t="s">
        <v>152</v>
      </c>
    </row>
    <row r="227" s="14" customFormat="1">
      <c r="A227" s="14"/>
      <c r="B227" s="232"/>
      <c r="C227" s="233"/>
      <c r="D227" s="223" t="s">
        <v>159</v>
      </c>
      <c r="E227" s="234" t="s">
        <v>19</v>
      </c>
      <c r="F227" s="235" t="s">
        <v>1319</v>
      </c>
      <c r="G227" s="233"/>
      <c r="H227" s="236">
        <v>3.7130000000000001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159</v>
      </c>
      <c r="AU227" s="242" t="s">
        <v>82</v>
      </c>
      <c r="AV227" s="14" t="s">
        <v>82</v>
      </c>
      <c r="AW227" s="14" t="s">
        <v>34</v>
      </c>
      <c r="AX227" s="14" t="s">
        <v>72</v>
      </c>
      <c r="AY227" s="242" t="s">
        <v>152</v>
      </c>
    </row>
    <row r="228" s="13" customFormat="1">
      <c r="A228" s="13"/>
      <c r="B228" s="221"/>
      <c r="C228" s="222"/>
      <c r="D228" s="223" t="s">
        <v>159</v>
      </c>
      <c r="E228" s="224" t="s">
        <v>19</v>
      </c>
      <c r="F228" s="225" t="s">
        <v>222</v>
      </c>
      <c r="G228" s="222"/>
      <c r="H228" s="224" t="s">
        <v>19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159</v>
      </c>
      <c r="AU228" s="231" t="s">
        <v>82</v>
      </c>
      <c r="AV228" s="13" t="s">
        <v>80</v>
      </c>
      <c r="AW228" s="13" t="s">
        <v>34</v>
      </c>
      <c r="AX228" s="13" t="s">
        <v>72</v>
      </c>
      <c r="AY228" s="231" t="s">
        <v>152</v>
      </c>
    </row>
    <row r="229" s="14" customFormat="1">
      <c r="A229" s="14"/>
      <c r="B229" s="232"/>
      <c r="C229" s="233"/>
      <c r="D229" s="223" t="s">
        <v>159</v>
      </c>
      <c r="E229" s="234" t="s">
        <v>19</v>
      </c>
      <c r="F229" s="235" t="s">
        <v>1320</v>
      </c>
      <c r="G229" s="233"/>
      <c r="H229" s="236">
        <v>62.183999999999998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2" t="s">
        <v>159</v>
      </c>
      <c r="AU229" s="242" t="s">
        <v>82</v>
      </c>
      <c r="AV229" s="14" t="s">
        <v>82</v>
      </c>
      <c r="AW229" s="14" t="s">
        <v>34</v>
      </c>
      <c r="AX229" s="14" t="s">
        <v>72</v>
      </c>
      <c r="AY229" s="242" t="s">
        <v>152</v>
      </c>
    </row>
    <row r="230" s="13" customFormat="1">
      <c r="A230" s="13"/>
      <c r="B230" s="221"/>
      <c r="C230" s="222"/>
      <c r="D230" s="223" t="s">
        <v>159</v>
      </c>
      <c r="E230" s="224" t="s">
        <v>19</v>
      </c>
      <c r="F230" s="225" t="s">
        <v>223</v>
      </c>
      <c r="G230" s="222"/>
      <c r="H230" s="224" t="s">
        <v>19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159</v>
      </c>
      <c r="AU230" s="231" t="s">
        <v>82</v>
      </c>
      <c r="AV230" s="13" t="s">
        <v>80</v>
      </c>
      <c r="AW230" s="13" t="s">
        <v>34</v>
      </c>
      <c r="AX230" s="13" t="s">
        <v>72</v>
      </c>
      <c r="AY230" s="231" t="s">
        <v>152</v>
      </c>
    </row>
    <row r="231" s="14" customFormat="1">
      <c r="A231" s="14"/>
      <c r="B231" s="232"/>
      <c r="C231" s="233"/>
      <c r="D231" s="223" t="s">
        <v>159</v>
      </c>
      <c r="E231" s="234" t="s">
        <v>19</v>
      </c>
      <c r="F231" s="235" t="s">
        <v>1321</v>
      </c>
      <c r="G231" s="233"/>
      <c r="H231" s="236">
        <v>22.780999999999999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2" t="s">
        <v>159</v>
      </c>
      <c r="AU231" s="242" t="s">
        <v>82</v>
      </c>
      <c r="AV231" s="14" t="s">
        <v>82</v>
      </c>
      <c r="AW231" s="14" t="s">
        <v>34</v>
      </c>
      <c r="AX231" s="14" t="s">
        <v>72</v>
      </c>
      <c r="AY231" s="242" t="s">
        <v>152</v>
      </c>
    </row>
    <row r="232" s="13" customFormat="1">
      <c r="A232" s="13"/>
      <c r="B232" s="221"/>
      <c r="C232" s="222"/>
      <c r="D232" s="223" t="s">
        <v>159</v>
      </c>
      <c r="E232" s="224" t="s">
        <v>19</v>
      </c>
      <c r="F232" s="225" t="s">
        <v>160</v>
      </c>
      <c r="G232" s="222"/>
      <c r="H232" s="224" t="s">
        <v>19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159</v>
      </c>
      <c r="AU232" s="231" t="s">
        <v>82</v>
      </c>
      <c r="AV232" s="13" t="s">
        <v>80</v>
      </c>
      <c r="AW232" s="13" t="s">
        <v>34</v>
      </c>
      <c r="AX232" s="13" t="s">
        <v>72</v>
      </c>
      <c r="AY232" s="231" t="s">
        <v>152</v>
      </c>
    </row>
    <row r="233" s="13" customFormat="1">
      <c r="A233" s="13"/>
      <c r="B233" s="221"/>
      <c r="C233" s="222"/>
      <c r="D233" s="223" t="s">
        <v>159</v>
      </c>
      <c r="E233" s="224" t="s">
        <v>19</v>
      </c>
      <c r="F233" s="225" t="s">
        <v>162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159</v>
      </c>
      <c r="AU233" s="231" t="s">
        <v>82</v>
      </c>
      <c r="AV233" s="13" t="s">
        <v>80</v>
      </c>
      <c r="AW233" s="13" t="s">
        <v>34</v>
      </c>
      <c r="AX233" s="13" t="s">
        <v>72</v>
      </c>
      <c r="AY233" s="231" t="s">
        <v>152</v>
      </c>
    </row>
    <row r="234" s="14" customFormat="1">
      <c r="A234" s="14"/>
      <c r="B234" s="232"/>
      <c r="C234" s="233"/>
      <c r="D234" s="223" t="s">
        <v>159</v>
      </c>
      <c r="E234" s="234" t="s">
        <v>19</v>
      </c>
      <c r="F234" s="235" t="s">
        <v>1322</v>
      </c>
      <c r="G234" s="233"/>
      <c r="H234" s="236">
        <v>166.185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2" t="s">
        <v>159</v>
      </c>
      <c r="AU234" s="242" t="s">
        <v>82</v>
      </c>
      <c r="AV234" s="14" t="s">
        <v>82</v>
      </c>
      <c r="AW234" s="14" t="s">
        <v>34</v>
      </c>
      <c r="AX234" s="14" t="s">
        <v>72</v>
      </c>
      <c r="AY234" s="242" t="s">
        <v>152</v>
      </c>
    </row>
    <row r="235" s="13" customFormat="1">
      <c r="A235" s="13"/>
      <c r="B235" s="221"/>
      <c r="C235" s="222"/>
      <c r="D235" s="223" t="s">
        <v>159</v>
      </c>
      <c r="E235" s="224" t="s">
        <v>19</v>
      </c>
      <c r="F235" s="225" t="s">
        <v>165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159</v>
      </c>
      <c r="AU235" s="231" t="s">
        <v>82</v>
      </c>
      <c r="AV235" s="13" t="s">
        <v>80</v>
      </c>
      <c r="AW235" s="13" t="s">
        <v>34</v>
      </c>
      <c r="AX235" s="13" t="s">
        <v>72</v>
      </c>
      <c r="AY235" s="231" t="s">
        <v>152</v>
      </c>
    </row>
    <row r="236" s="14" customFormat="1">
      <c r="A236" s="14"/>
      <c r="B236" s="232"/>
      <c r="C236" s="233"/>
      <c r="D236" s="223" t="s">
        <v>159</v>
      </c>
      <c r="E236" s="234" t="s">
        <v>19</v>
      </c>
      <c r="F236" s="235" t="s">
        <v>1323</v>
      </c>
      <c r="G236" s="233"/>
      <c r="H236" s="236">
        <v>10.544000000000001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2" t="s">
        <v>159</v>
      </c>
      <c r="AU236" s="242" t="s">
        <v>82</v>
      </c>
      <c r="AV236" s="14" t="s">
        <v>82</v>
      </c>
      <c r="AW236" s="14" t="s">
        <v>34</v>
      </c>
      <c r="AX236" s="14" t="s">
        <v>72</v>
      </c>
      <c r="AY236" s="242" t="s">
        <v>152</v>
      </c>
    </row>
    <row r="237" s="13" customFormat="1">
      <c r="A237" s="13"/>
      <c r="B237" s="221"/>
      <c r="C237" s="222"/>
      <c r="D237" s="223" t="s">
        <v>159</v>
      </c>
      <c r="E237" s="224" t="s">
        <v>19</v>
      </c>
      <c r="F237" s="225" t="s">
        <v>166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159</v>
      </c>
      <c r="AU237" s="231" t="s">
        <v>82</v>
      </c>
      <c r="AV237" s="13" t="s">
        <v>80</v>
      </c>
      <c r="AW237" s="13" t="s">
        <v>34</v>
      </c>
      <c r="AX237" s="13" t="s">
        <v>72</v>
      </c>
      <c r="AY237" s="231" t="s">
        <v>152</v>
      </c>
    </row>
    <row r="238" s="14" customFormat="1">
      <c r="A238" s="14"/>
      <c r="B238" s="232"/>
      <c r="C238" s="233"/>
      <c r="D238" s="223" t="s">
        <v>159</v>
      </c>
      <c r="E238" s="234" t="s">
        <v>19</v>
      </c>
      <c r="F238" s="235" t="s">
        <v>1324</v>
      </c>
      <c r="G238" s="233"/>
      <c r="H238" s="236">
        <v>4.617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2" t="s">
        <v>159</v>
      </c>
      <c r="AU238" s="242" t="s">
        <v>82</v>
      </c>
      <c r="AV238" s="14" t="s">
        <v>82</v>
      </c>
      <c r="AW238" s="14" t="s">
        <v>34</v>
      </c>
      <c r="AX238" s="14" t="s">
        <v>72</v>
      </c>
      <c r="AY238" s="242" t="s">
        <v>152</v>
      </c>
    </row>
    <row r="239" s="13" customFormat="1">
      <c r="A239" s="13"/>
      <c r="B239" s="221"/>
      <c r="C239" s="222"/>
      <c r="D239" s="223" t="s">
        <v>159</v>
      </c>
      <c r="E239" s="224" t="s">
        <v>19</v>
      </c>
      <c r="F239" s="225" t="s">
        <v>167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159</v>
      </c>
      <c r="AU239" s="231" t="s">
        <v>82</v>
      </c>
      <c r="AV239" s="13" t="s">
        <v>80</v>
      </c>
      <c r="AW239" s="13" t="s">
        <v>34</v>
      </c>
      <c r="AX239" s="13" t="s">
        <v>72</v>
      </c>
      <c r="AY239" s="231" t="s">
        <v>152</v>
      </c>
    </row>
    <row r="240" s="14" customFormat="1">
      <c r="A240" s="14"/>
      <c r="B240" s="232"/>
      <c r="C240" s="233"/>
      <c r="D240" s="223" t="s">
        <v>159</v>
      </c>
      <c r="E240" s="234" t="s">
        <v>19</v>
      </c>
      <c r="F240" s="235" t="s">
        <v>1325</v>
      </c>
      <c r="G240" s="233"/>
      <c r="H240" s="236">
        <v>2.5649999999999999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2" t="s">
        <v>159</v>
      </c>
      <c r="AU240" s="242" t="s">
        <v>82</v>
      </c>
      <c r="AV240" s="14" t="s">
        <v>82</v>
      </c>
      <c r="AW240" s="14" t="s">
        <v>34</v>
      </c>
      <c r="AX240" s="14" t="s">
        <v>72</v>
      </c>
      <c r="AY240" s="242" t="s">
        <v>152</v>
      </c>
    </row>
    <row r="241" s="15" customFormat="1">
      <c r="A241" s="15"/>
      <c r="B241" s="243"/>
      <c r="C241" s="244"/>
      <c r="D241" s="223" t="s">
        <v>159</v>
      </c>
      <c r="E241" s="245" t="s">
        <v>110</v>
      </c>
      <c r="F241" s="246" t="s">
        <v>168</v>
      </c>
      <c r="G241" s="244"/>
      <c r="H241" s="247">
        <v>272.589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3" t="s">
        <v>159</v>
      </c>
      <c r="AU241" s="253" t="s">
        <v>82</v>
      </c>
      <c r="AV241" s="15" t="s">
        <v>157</v>
      </c>
      <c r="AW241" s="15" t="s">
        <v>34</v>
      </c>
      <c r="AX241" s="15" t="s">
        <v>72</v>
      </c>
      <c r="AY241" s="253" t="s">
        <v>152</v>
      </c>
    </row>
    <row r="242" s="14" customFormat="1">
      <c r="A242" s="14"/>
      <c r="B242" s="232"/>
      <c r="C242" s="233"/>
      <c r="D242" s="223" t="s">
        <v>159</v>
      </c>
      <c r="E242" s="234" t="s">
        <v>19</v>
      </c>
      <c r="F242" s="235" t="s">
        <v>296</v>
      </c>
      <c r="G242" s="233"/>
      <c r="H242" s="236">
        <v>490.66000000000002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2" t="s">
        <v>159</v>
      </c>
      <c r="AU242" s="242" t="s">
        <v>82</v>
      </c>
      <c r="AV242" s="14" t="s">
        <v>82</v>
      </c>
      <c r="AW242" s="14" t="s">
        <v>34</v>
      </c>
      <c r="AX242" s="14" t="s">
        <v>80</v>
      </c>
      <c r="AY242" s="242" t="s">
        <v>152</v>
      </c>
    </row>
    <row r="243" s="2" customFormat="1" ht="66.75" customHeight="1">
      <c r="A243" s="41"/>
      <c r="B243" s="42"/>
      <c r="C243" s="208" t="s">
        <v>325</v>
      </c>
      <c r="D243" s="208" t="s">
        <v>154</v>
      </c>
      <c r="E243" s="209" t="s">
        <v>298</v>
      </c>
      <c r="F243" s="210" t="s">
        <v>299</v>
      </c>
      <c r="G243" s="211" t="s">
        <v>106</v>
      </c>
      <c r="H243" s="212">
        <v>173.86699999999999</v>
      </c>
      <c r="I243" s="213"/>
      <c r="J243" s="214">
        <f>ROUND(I243*H243,2)</f>
        <v>0</v>
      </c>
      <c r="K243" s="210" t="s">
        <v>19</v>
      </c>
      <c r="L243" s="47"/>
      <c r="M243" s="215" t="s">
        <v>19</v>
      </c>
      <c r="N243" s="216" t="s">
        <v>43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157</v>
      </c>
      <c r="AT243" s="219" t="s">
        <v>154</v>
      </c>
      <c r="AU243" s="219" t="s">
        <v>82</v>
      </c>
      <c r="AY243" s="20" t="s">
        <v>152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80</v>
      </c>
      <c r="BK243" s="220">
        <f>ROUND(I243*H243,2)</f>
        <v>0</v>
      </c>
      <c r="BL243" s="20" t="s">
        <v>157</v>
      </c>
      <c r="BM243" s="219" t="s">
        <v>1326</v>
      </c>
    </row>
    <row r="244" s="14" customFormat="1">
      <c r="A244" s="14"/>
      <c r="B244" s="232"/>
      <c r="C244" s="233"/>
      <c r="D244" s="223" t="s">
        <v>159</v>
      </c>
      <c r="E244" s="234" t="s">
        <v>19</v>
      </c>
      <c r="F244" s="235" t="s">
        <v>1327</v>
      </c>
      <c r="G244" s="233"/>
      <c r="H244" s="236">
        <v>173.86699999999999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2" t="s">
        <v>159</v>
      </c>
      <c r="AU244" s="242" t="s">
        <v>82</v>
      </c>
      <c r="AV244" s="14" t="s">
        <v>82</v>
      </c>
      <c r="AW244" s="14" t="s">
        <v>34</v>
      </c>
      <c r="AX244" s="14" t="s">
        <v>72</v>
      </c>
      <c r="AY244" s="242" t="s">
        <v>152</v>
      </c>
    </row>
    <row r="245" s="15" customFormat="1">
      <c r="A245" s="15"/>
      <c r="B245" s="243"/>
      <c r="C245" s="244"/>
      <c r="D245" s="223" t="s">
        <v>159</v>
      </c>
      <c r="E245" s="245" t="s">
        <v>117</v>
      </c>
      <c r="F245" s="246" t="s">
        <v>168</v>
      </c>
      <c r="G245" s="244"/>
      <c r="H245" s="247">
        <v>173.86699999999999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3" t="s">
        <v>159</v>
      </c>
      <c r="AU245" s="253" t="s">
        <v>82</v>
      </c>
      <c r="AV245" s="15" t="s">
        <v>157</v>
      </c>
      <c r="AW245" s="15" t="s">
        <v>34</v>
      </c>
      <c r="AX245" s="15" t="s">
        <v>80</v>
      </c>
      <c r="AY245" s="253" t="s">
        <v>152</v>
      </c>
    </row>
    <row r="246" s="2" customFormat="1" ht="16.5" customHeight="1">
      <c r="A246" s="41"/>
      <c r="B246" s="42"/>
      <c r="C246" s="259" t="s">
        <v>333</v>
      </c>
      <c r="D246" s="259" t="s">
        <v>289</v>
      </c>
      <c r="E246" s="260" t="s">
        <v>304</v>
      </c>
      <c r="F246" s="261" t="s">
        <v>305</v>
      </c>
      <c r="G246" s="262" t="s">
        <v>281</v>
      </c>
      <c r="H246" s="263">
        <v>312.96100000000001</v>
      </c>
      <c r="I246" s="264"/>
      <c r="J246" s="265">
        <f>ROUND(I246*H246,2)</f>
        <v>0</v>
      </c>
      <c r="K246" s="261" t="s">
        <v>177</v>
      </c>
      <c r="L246" s="266"/>
      <c r="M246" s="267" t="s">
        <v>19</v>
      </c>
      <c r="N246" s="268" t="s">
        <v>43</v>
      </c>
      <c r="O246" s="87"/>
      <c r="P246" s="217">
        <f>O246*H246</f>
        <v>0</v>
      </c>
      <c r="Q246" s="217">
        <v>1</v>
      </c>
      <c r="R246" s="217">
        <f>Q246*H246</f>
        <v>312.96100000000001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203</v>
      </c>
      <c r="AT246" s="219" t="s">
        <v>289</v>
      </c>
      <c r="AU246" s="219" t="s">
        <v>82</v>
      </c>
      <c r="AY246" s="20" t="s">
        <v>152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80</v>
      </c>
      <c r="BK246" s="220">
        <f>ROUND(I246*H246,2)</f>
        <v>0</v>
      </c>
      <c r="BL246" s="20" t="s">
        <v>157</v>
      </c>
      <c r="BM246" s="219" t="s">
        <v>1328</v>
      </c>
    </row>
    <row r="247" s="14" customFormat="1">
      <c r="A247" s="14"/>
      <c r="B247" s="232"/>
      <c r="C247" s="233"/>
      <c r="D247" s="223" t="s">
        <v>159</v>
      </c>
      <c r="E247" s="234" t="s">
        <v>19</v>
      </c>
      <c r="F247" s="235" t="s">
        <v>307</v>
      </c>
      <c r="G247" s="233"/>
      <c r="H247" s="236">
        <v>312.96100000000001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2" t="s">
        <v>159</v>
      </c>
      <c r="AU247" s="242" t="s">
        <v>82</v>
      </c>
      <c r="AV247" s="14" t="s">
        <v>82</v>
      </c>
      <c r="AW247" s="14" t="s">
        <v>34</v>
      </c>
      <c r="AX247" s="14" t="s">
        <v>80</v>
      </c>
      <c r="AY247" s="242" t="s">
        <v>152</v>
      </c>
    </row>
    <row r="248" s="2" customFormat="1" ht="37.8" customHeight="1">
      <c r="A248" s="41"/>
      <c r="B248" s="42"/>
      <c r="C248" s="208" t="s">
        <v>340</v>
      </c>
      <c r="D248" s="208" t="s">
        <v>154</v>
      </c>
      <c r="E248" s="209" t="s">
        <v>309</v>
      </c>
      <c r="F248" s="210" t="s">
        <v>310</v>
      </c>
      <c r="G248" s="211" t="s">
        <v>96</v>
      </c>
      <c r="H248" s="212">
        <v>47.340000000000003</v>
      </c>
      <c r="I248" s="213"/>
      <c r="J248" s="214">
        <f>ROUND(I248*H248,2)</f>
        <v>0</v>
      </c>
      <c r="K248" s="210" t="s">
        <v>171</v>
      </c>
      <c r="L248" s="47"/>
      <c r="M248" s="215" t="s">
        <v>19</v>
      </c>
      <c r="N248" s="216" t="s">
        <v>43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157</v>
      </c>
      <c r="AT248" s="219" t="s">
        <v>154</v>
      </c>
      <c r="AU248" s="219" t="s">
        <v>82</v>
      </c>
      <c r="AY248" s="20" t="s">
        <v>152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80</v>
      </c>
      <c r="BK248" s="220">
        <f>ROUND(I248*H248,2)</f>
        <v>0</v>
      </c>
      <c r="BL248" s="20" t="s">
        <v>157</v>
      </c>
      <c r="BM248" s="219" t="s">
        <v>1329</v>
      </c>
    </row>
    <row r="249" s="2" customFormat="1">
      <c r="A249" s="41"/>
      <c r="B249" s="42"/>
      <c r="C249" s="43"/>
      <c r="D249" s="254" t="s">
        <v>173</v>
      </c>
      <c r="E249" s="43"/>
      <c r="F249" s="255" t="s">
        <v>312</v>
      </c>
      <c r="G249" s="43"/>
      <c r="H249" s="43"/>
      <c r="I249" s="256"/>
      <c r="J249" s="43"/>
      <c r="K249" s="43"/>
      <c r="L249" s="47"/>
      <c r="M249" s="257"/>
      <c r="N249" s="258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173</v>
      </c>
      <c r="AU249" s="20" t="s">
        <v>82</v>
      </c>
    </row>
    <row r="250" s="14" customFormat="1">
      <c r="A250" s="14"/>
      <c r="B250" s="232"/>
      <c r="C250" s="233"/>
      <c r="D250" s="223" t="s">
        <v>159</v>
      </c>
      <c r="E250" s="234" t="s">
        <v>19</v>
      </c>
      <c r="F250" s="235" t="s">
        <v>102</v>
      </c>
      <c r="G250" s="233"/>
      <c r="H250" s="236">
        <v>47.340000000000003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2" t="s">
        <v>159</v>
      </c>
      <c r="AU250" s="242" t="s">
        <v>82</v>
      </c>
      <c r="AV250" s="14" t="s">
        <v>82</v>
      </c>
      <c r="AW250" s="14" t="s">
        <v>34</v>
      </c>
      <c r="AX250" s="14" t="s">
        <v>72</v>
      </c>
      <c r="AY250" s="242" t="s">
        <v>152</v>
      </c>
    </row>
    <row r="251" s="15" customFormat="1">
      <c r="A251" s="15"/>
      <c r="B251" s="243"/>
      <c r="C251" s="244"/>
      <c r="D251" s="223" t="s">
        <v>159</v>
      </c>
      <c r="E251" s="245" t="s">
        <v>19</v>
      </c>
      <c r="F251" s="246" t="s">
        <v>168</v>
      </c>
      <c r="G251" s="244"/>
      <c r="H251" s="247">
        <v>47.340000000000003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3" t="s">
        <v>159</v>
      </c>
      <c r="AU251" s="253" t="s">
        <v>82</v>
      </c>
      <c r="AV251" s="15" t="s">
        <v>157</v>
      </c>
      <c r="AW251" s="15" t="s">
        <v>34</v>
      </c>
      <c r="AX251" s="15" t="s">
        <v>80</v>
      </c>
      <c r="AY251" s="253" t="s">
        <v>152</v>
      </c>
    </row>
    <row r="252" s="2" customFormat="1" ht="37.8" customHeight="1">
      <c r="A252" s="41"/>
      <c r="B252" s="42"/>
      <c r="C252" s="208" t="s">
        <v>345</v>
      </c>
      <c r="D252" s="208" t="s">
        <v>154</v>
      </c>
      <c r="E252" s="209" t="s">
        <v>314</v>
      </c>
      <c r="F252" s="210" t="s">
        <v>315</v>
      </c>
      <c r="G252" s="211" t="s">
        <v>96</v>
      </c>
      <c r="H252" s="212">
        <v>47.340000000000003</v>
      </c>
      <c r="I252" s="213"/>
      <c r="J252" s="214">
        <f>ROUND(I252*H252,2)</f>
        <v>0</v>
      </c>
      <c r="K252" s="210" t="s">
        <v>177</v>
      </c>
      <c r="L252" s="47"/>
      <c r="M252" s="215" t="s">
        <v>19</v>
      </c>
      <c r="N252" s="216" t="s">
        <v>43</v>
      </c>
      <c r="O252" s="87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157</v>
      </c>
      <c r="AT252" s="219" t="s">
        <v>154</v>
      </c>
      <c r="AU252" s="219" t="s">
        <v>82</v>
      </c>
      <c r="AY252" s="20" t="s">
        <v>152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80</v>
      </c>
      <c r="BK252" s="220">
        <f>ROUND(I252*H252,2)</f>
        <v>0</v>
      </c>
      <c r="BL252" s="20" t="s">
        <v>157</v>
      </c>
      <c r="BM252" s="219" t="s">
        <v>1330</v>
      </c>
    </row>
    <row r="253" s="2" customFormat="1">
      <c r="A253" s="41"/>
      <c r="B253" s="42"/>
      <c r="C253" s="43"/>
      <c r="D253" s="254" t="s">
        <v>173</v>
      </c>
      <c r="E253" s="43"/>
      <c r="F253" s="255" t="s">
        <v>317</v>
      </c>
      <c r="G253" s="43"/>
      <c r="H253" s="43"/>
      <c r="I253" s="256"/>
      <c r="J253" s="43"/>
      <c r="K253" s="43"/>
      <c r="L253" s="47"/>
      <c r="M253" s="257"/>
      <c r="N253" s="258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173</v>
      </c>
      <c r="AU253" s="20" t="s">
        <v>82</v>
      </c>
    </row>
    <row r="254" s="14" customFormat="1">
      <c r="A254" s="14"/>
      <c r="B254" s="232"/>
      <c r="C254" s="233"/>
      <c r="D254" s="223" t="s">
        <v>159</v>
      </c>
      <c r="E254" s="234" t="s">
        <v>19</v>
      </c>
      <c r="F254" s="235" t="s">
        <v>102</v>
      </c>
      <c r="G254" s="233"/>
      <c r="H254" s="236">
        <v>47.340000000000003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2" t="s">
        <v>159</v>
      </c>
      <c r="AU254" s="242" t="s">
        <v>82</v>
      </c>
      <c r="AV254" s="14" t="s">
        <v>82</v>
      </c>
      <c r="AW254" s="14" t="s">
        <v>34</v>
      </c>
      <c r="AX254" s="14" t="s">
        <v>72</v>
      </c>
      <c r="AY254" s="242" t="s">
        <v>152</v>
      </c>
    </row>
    <row r="255" s="15" customFormat="1">
      <c r="A255" s="15"/>
      <c r="B255" s="243"/>
      <c r="C255" s="244"/>
      <c r="D255" s="223" t="s">
        <v>159</v>
      </c>
      <c r="E255" s="245" t="s">
        <v>19</v>
      </c>
      <c r="F255" s="246" t="s">
        <v>168</v>
      </c>
      <c r="G255" s="244"/>
      <c r="H255" s="247">
        <v>47.340000000000003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3" t="s">
        <v>159</v>
      </c>
      <c r="AU255" s="253" t="s">
        <v>82</v>
      </c>
      <c r="AV255" s="15" t="s">
        <v>157</v>
      </c>
      <c r="AW255" s="15" t="s">
        <v>34</v>
      </c>
      <c r="AX255" s="15" t="s">
        <v>80</v>
      </c>
      <c r="AY255" s="253" t="s">
        <v>152</v>
      </c>
    </row>
    <row r="256" s="2" customFormat="1" ht="16.5" customHeight="1">
      <c r="A256" s="41"/>
      <c r="B256" s="42"/>
      <c r="C256" s="259" t="s">
        <v>351</v>
      </c>
      <c r="D256" s="259" t="s">
        <v>289</v>
      </c>
      <c r="E256" s="260" t="s">
        <v>319</v>
      </c>
      <c r="F256" s="261" t="s">
        <v>320</v>
      </c>
      <c r="G256" s="262" t="s">
        <v>321</v>
      </c>
      <c r="H256" s="263">
        <v>1.1839999999999999</v>
      </c>
      <c r="I256" s="264"/>
      <c r="J256" s="265">
        <f>ROUND(I256*H256,2)</f>
        <v>0</v>
      </c>
      <c r="K256" s="261" t="s">
        <v>177</v>
      </c>
      <c r="L256" s="266"/>
      <c r="M256" s="267" t="s">
        <v>19</v>
      </c>
      <c r="N256" s="268" t="s">
        <v>43</v>
      </c>
      <c r="O256" s="87"/>
      <c r="P256" s="217">
        <f>O256*H256</f>
        <v>0</v>
      </c>
      <c r="Q256" s="217">
        <v>0.001</v>
      </c>
      <c r="R256" s="217">
        <f>Q256*H256</f>
        <v>0.0011839999999999999</v>
      </c>
      <c r="S256" s="217">
        <v>0</v>
      </c>
      <c r="T256" s="21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9" t="s">
        <v>203</v>
      </c>
      <c r="AT256" s="219" t="s">
        <v>289</v>
      </c>
      <c r="AU256" s="219" t="s">
        <v>82</v>
      </c>
      <c r="AY256" s="20" t="s">
        <v>152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80</v>
      </c>
      <c r="BK256" s="220">
        <f>ROUND(I256*H256,2)</f>
        <v>0</v>
      </c>
      <c r="BL256" s="20" t="s">
        <v>157</v>
      </c>
      <c r="BM256" s="219" t="s">
        <v>1331</v>
      </c>
    </row>
    <row r="257" s="14" customFormat="1">
      <c r="A257" s="14"/>
      <c r="B257" s="232"/>
      <c r="C257" s="233"/>
      <c r="D257" s="223" t="s">
        <v>159</v>
      </c>
      <c r="E257" s="234" t="s">
        <v>19</v>
      </c>
      <c r="F257" s="235" t="s">
        <v>323</v>
      </c>
      <c r="G257" s="233"/>
      <c r="H257" s="236">
        <v>1.1839999999999999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2" t="s">
        <v>159</v>
      </c>
      <c r="AU257" s="242" t="s">
        <v>82</v>
      </c>
      <c r="AV257" s="14" t="s">
        <v>82</v>
      </c>
      <c r="AW257" s="14" t="s">
        <v>34</v>
      </c>
      <c r="AX257" s="14" t="s">
        <v>80</v>
      </c>
      <c r="AY257" s="242" t="s">
        <v>152</v>
      </c>
    </row>
    <row r="258" s="12" customFormat="1" ht="22.8" customHeight="1">
      <c r="A258" s="12"/>
      <c r="B258" s="192"/>
      <c r="C258" s="193"/>
      <c r="D258" s="194" t="s">
        <v>71</v>
      </c>
      <c r="E258" s="206" t="s">
        <v>82</v>
      </c>
      <c r="F258" s="206" t="s">
        <v>324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SUM(P259:P261)</f>
        <v>0</v>
      </c>
      <c r="Q258" s="200"/>
      <c r="R258" s="201">
        <f>SUM(R259:R261)</f>
        <v>77.243949000000001</v>
      </c>
      <c r="S258" s="200"/>
      <c r="T258" s="202">
        <f>SUM(T259:T261)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80</v>
      </c>
      <c r="AT258" s="204" t="s">
        <v>71</v>
      </c>
      <c r="AU258" s="204" t="s">
        <v>80</v>
      </c>
      <c r="AY258" s="203" t="s">
        <v>152</v>
      </c>
      <c r="BK258" s="205">
        <f>SUM(BK259:BK261)</f>
        <v>0</v>
      </c>
    </row>
    <row r="259" s="2" customFormat="1" ht="66.75" customHeight="1">
      <c r="A259" s="41"/>
      <c r="B259" s="42"/>
      <c r="C259" s="208" t="s">
        <v>356</v>
      </c>
      <c r="D259" s="208" t="s">
        <v>154</v>
      </c>
      <c r="E259" s="209" t="s">
        <v>326</v>
      </c>
      <c r="F259" s="210" t="s">
        <v>327</v>
      </c>
      <c r="G259" s="211" t="s">
        <v>193</v>
      </c>
      <c r="H259" s="212">
        <v>429.30000000000001</v>
      </c>
      <c r="I259" s="213"/>
      <c r="J259" s="214">
        <f>ROUND(I259*H259,2)</f>
        <v>0</v>
      </c>
      <c r="K259" s="210" t="s">
        <v>177</v>
      </c>
      <c r="L259" s="47"/>
      <c r="M259" s="215" t="s">
        <v>19</v>
      </c>
      <c r="N259" s="216" t="s">
        <v>43</v>
      </c>
      <c r="O259" s="87"/>
      <c r="P259" s="217">
        <f>O259*H259</f>
        <v>0</v>
      </c>
      <c r="Q259" s="217">
        <v>0.17993000000000001</v>
      </c>
      <c r="R259" s="217">
        <f>Q259*H259</f>
        <v>77.243949000000001</v>
      </c>
      <c r="S259" s="217">
        <v>0</v>
      </c>
      <c r="T259" s="21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9" t="s">
        <v>157</v>
      </c>
      <c r="AT259" s="219" t="s">
        <v>154</v>
      </c>
      <c r="AU259" s="219" t="s">
        <v>82</v>
      </c>
      <c r="AY259" s="20" t="s">
        <v>152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80</v>
      </c>
      <c r="BK259" s="220">
        <f>ROUND(I259*H259,2)</f>
        <v>0</v>
      </c>
      <c r="BL259" s="20" t="s">
        <v>157</v>
      </c>
      <c r="BM259" s="219" t="s">
        <v>1332</v>
      </c>
    </row>
    <row r="260" s="2" customFormat="1">
      <c r="A260" s="41"/>
      <c r="B260" s="42"/>
      <c r="C260" s="43"/>
      <c r="D260" s="254" t="s">
        <v>173</v>
      </c>
      <c r="E260" s="43"/>
      <c r="F260" s="255" t="s">
        <v>329</v>
      </c>
      <c r="G260" s="43"/>
      <c r="H260" s="43"/>
      <c r="I260" s="256"/>
      <c r="J260" s="43"/>
      <c r="K260" s="43"/>
      <c r="L260" s="47"/>
      <c r="M260" s="257"/>
      <c r="N260" s="258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173</v>
      </c>
      <c r="AU260" s="20" t="s">
        <v>82</v>
      </c>
    </row>
    <row r="261" s="14" customFormat="1">
      <c r="A261" s="14"/>
      <c r="B261" s="232"/>
      <c r="C261" s="233"/>
      <c r="D261" s="223" t="s">
        <v>159</v>
      </c>
      <c r="E261" s="234" t="s">
        <v>19</v>
      </c>
      <c r="F261" s="235" t="s">
        <v>1333</v>
      </c>
      <c r="G261" s="233"/>
      <c r="H261" s="236">
        <v>429.30000000000001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2" t="s">
        <v>159</v>
      </c>
      <c r="AU261" s="242" t="s">
        <v>82</v>
      </c>
      <c r="AV261" s="14" t="s">
        <v>82</v>
      </c>
      <c r="AW261" s="14" t="s">
        <v>34</v>
      </c>
      <c r="AX261" s="14" t="s">
        <v>80</v>
      </c>
      <c r="AY261" s="242" t="s">
        <v>152</v>
      </c>
    </row>
    <row r="262" s="12" customFormat="1" ht="22.8" customHeight="1">
      <c r="A262" s="12"/>
      <c r="B262" s="192"/>
      <c r="C262" s="193"/>
      <c r="D262" s="194" t="s">
        <v>71</v>
      </c>
      <c r="E262" s="206" t="s">
        <v>97</v>
      </c>
      <c r="F262" s="206" t="s">
        <v>331</v>
      </c>
      <c r="G262" s="193"/>
      <c r="H262" s="193"/>
      <c r="I262" s="196"/>
      <c r="J262" s="207">
        <f>BK262</f>
        <v>0</v>
      </c>
      <c r="K262" s="193"/>
      <c r="L262" s="198"/>
      <c r="M262" s="199"/>
      <c r="N262" s="200"/>
      <c r="O262" s="200"/>
      <c r="P262" s="201">
        <v>0</v>
      </c>
      <c r="Q262" s="200"/>
      <c r="R262" s="201">
        <v>0</v>
      </c>
      <c r="S262" s="200"/>
      <c r="T262" s="202"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3" t="s">
        <v>80</v>
      </c>
      <c r="AT262" s="204" t="s">
        <v>71</v>
      </c>
      <c r="AU262" s="204" t="s">
        <v>80</v>
      </c>
      <c r="AY262" s="203" t="s">
        <v>152</v>
      </c>
      <c r="BK262" s="205">
        <v>0</v>
      </c>
    </row>
    <row r="263" s="12" customFormat="1" ht="22.8" customHeight="1">
      <c r="A263" s="12"/>
      <c r="B263" s="192"/>
      <c r="C263" s="193"/>
      <c r="D263" s="194" t="s">
        <v>71</v>
      </c>
      <c r="E263" s="206" t="s">
        <v>157</v>
      </c>
      <c r="F263" s="206" t="s">
        <v>332</v>
      </c>
      <c r="G263" s="193"/>
      <c r="H263" s="193"/>
      <c r="I263" s="196"/>
      <c r="J263" s="207">
        <f>BK263</f>
        <v>0</v>
      </c>
      <c r="K263" s="193"/>
      <c r="L263" s="198"/>
      <c r="M263" s="199"/>
      <c r="N263" s="200"/>
      <c r="O263" s="200"/>
      <c r="P263" s="201">
        <f>SUM(P264:P266)</f>
        <v>0</v>
      </c>
      <c r="Q263" s="200"/>
      <c r="R263" s="201">
        <f>SUM(R264:R266)</f>
        <v>0</v>
      </c>
      <c r="S263" s="200"/>
      <c r="T263" s="202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3" t="s">
        <v>80</v>
      </c>
      <c r="AT263" s="204" t="s">
        <v>71</v>
      </c>
      <c r="AU263" s="204" t="s">
        <v>80</v>
      </c>
      <c r="AY263" s="203" t="s">
        <v>152</v>
      </c>
      <c r="BK263" s="205">
        <f>SUM(BK264:BK266)</f>
        <v>0</v>
      </c>
    </row>
    <row r="264" s="2" customFormat="1" ht="33" customHeight="1">
      <c r="A264" s="41"/>
      <c r="B264" s="42"/>
      <c r="C264" s="208" t="s">
        <v>361</v>
      </c>
      <c r="D264" s="208" t="s">
        <v>154</v>
      </c>
      <c r="E264" s="209" t="s">
        <v>334</v>
      </c>
      <c r="F264" s="210" t="s">
        <v>335</v>
      </c>
      <c r="G264" s="211" t="s">
        <v>106</v>
      </c>
      <c r="H264" s="212">
        <v>38.637</v>
      </c>
      <c r="I264" s="213"/>
      <c r="J264" s="214">
        <f>ROUND(I264*H264,2)</f>
        <v>0</v>
      </c>
      <c r="K264" s="210" t="s">
        <v>19</v>
      </c>
      <c r="L264" s="47"/>
      <c r="M264" s="215" t="s">
        <v>19</v>
      </c>
      <c r="N264" s="216" t="s">
        <v>43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9" t="s">
        <v>157</v>
      </c>
      <c r="AT264" s="219" t="s">
        <v>154</v>
      </c>
      <c r="AU264" s="219" t="s">
        <v>82</v>
      </c>
      <c r="AY264" s="20" t="s">
        <v>152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80</v>
      </c>
      <c r="BK264" s="220">
        <f>ROUND(I264*H264,2)</f>
        <v>0</v>
      </c>
      <c r="BL264" s="20" t="s">
        <v>157</v>
      </c>
      <c r="BM264" s="219" t="s">
        <v>1334</v>
      </c>
    </row>
    <row r="265" s="14" customFormat="1">
      <c r="A265" s="14"/>
      <c r="B265" s="232"/>
      <c r="C265" s="233"/>
      <c r="D265" s="223" t="s">
        <v>159</v>
      </c>
      <c r="E265" s="234" t="s">
        <v>19</v>
      </c>
      <c r="F265" s="235" t="s">
        <v>1335</v>
      </c>
      <c r="G265" s="233"/>
      <c r="H265" s="236">
        <v>38.637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2" t="s">
        <v>159</v>
      </c>
      <c r="AU265" s="242" t="s">
        <v>82</v>
      </c>
      <c r="AV265" s="14" t="s">
        <v>82</v>
      </c>
      <c r="AW265" s="14" t="s">
        <v>34</v>
      </c>
      <c r="AX265" s="14" t="s">
        <v>72</v>
      </c>
      <c r="AY265" s="242" t="s">
        <v>152</v>
      </c>
    </row>
    <row r="266" s="15" customFormat="1">
      <c r="A266" s="15"/>
      <c r="B266" s="243"/>
      <c r="C266" s="244"/>
      <c r="D266" s="223" t="s">
        <v>159</v>
      </c>
      <c r="E266" s="245" t="s">
        <v>114</v>
      </c>
      <c r="F266" s="246" t="s">
        <v>168</v>
      </c>
      <c r="G266" s="244"/>
      <c r="H266" s="247">
        <v>38.637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3" t="s">
        <v>159</v>
      </c>
      <c r="AU266" s="253" t="s">
        <v>82</v>
      </c>
      <c r="AV266" s="15" t="s">
        <v>157</v>
      </c>
      <c r="AW266" s="15" t="s">
        <v>34</v>
      </c>
      <c r="AX266" s="15" t="s">
        <v>80</v>
      </c>
      <c r="AY266" s="253" t="s">
        <v>152</v>
      </c>
    </row>
    <row r="267" s="12" customFormat="1" ht="22.8" customHeight="1">
      <c r="A267" s="12"/>
      <c r="B267" s="192"/>
      <c r="C267" s="193"/>
      <c r="D267" s="194" t="s">
        <v>71</v>
      </c>
      <c r="E267" s="206" t="s">
        <v>185</v>
      </c>
      <c r="F267" s="206" t="s">
        <v>339</v>
      </c>
      <c r="G267" s="193"/>
      <c r="H267" s="193"/>
      <c r="I267" s="196"/>
      <c r="J267" s="207">
        <f>BK267</f>
        <v>0</v>
      </c>
      <c r="K267" s="193"/>
      <c r="L267" s="198"/>
      <c r="M267" s="199"/>
      <c r="N267" s="200"/>
      <c r="O267" s="200"/>
      <c r="P267" s="201">
        <f>SUM(P268:P315)</f>
        <v>0</v>
      </c>
      <c r="Q267" s="200"/>
      <c r="R267" s="201">
        <f>SUM(R268:R315)</f>
        <v>138.18048800000003</v>
      </c>
      <c r="S267" s="200"/>
      <c r="T267" s="202">
        <f>SUM(T268:T315)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3" t="s">
        <v>80</v>
      </c>
      <c r="AT267" s="204" t="s">
        <v>71</v>
      </c>
      <c r="AU267" s="204" t="s">
        <v>80</v>
      </c>
      <c r="AY267" s="203" t="s">
        <v>152</v>
      </c>
      <c r="BK267" s="205">
        <f>SUM(BK268:BK315)</f>
        <v>0</v>
      </c>
    </row>
    <row r="268" s="2" customFormat="1" ht="44.25" customHeight="1">
      <c r="A268" s="41"/>
      <c r="B268" s="42"/>
      <c r="C268" s="208" t="s">
        <v>366</v>
      </c>
      <c r="D268" s="208" t="s">
        <v>154</v>
      </c>
      <c r="E268" s="209" t="s">
        <v>1127</v>
      </c>
      <c r="F268" s="210" t="s">
        <v>1128</v>
      </c>
      <c r="G268" s="211" t="s">
        <v>96</v>
      </c>
      <c r="H268" s="212">
        <v>9.3599999999999994</v>
      </c>
      <c r="I268" s="213"/>
      <c r="J268" s="214">
        <f>ROUND(I268*H268,2)</f>
        <v>0</v>
      </c>
      <c r="K268" s="210" t="s">
        <v>171</v>
      </c>
      <c r="L268" s="47"/>
      <c r="M268" s="215" t="s">
        <v>19</v>
      </c>
      <c r="N268" s="216" t="s">
        <v>43</v>
      </c>
      <c r="O268" s="87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157</v>
      </c>
      <c r="AT268" s="219" t="s">
        <v>154</v>
      </c>
      <c r="AU268" s="219" t="s">
        <v>82</v>
      </c>
      <c r="AY268" s="20" t="s">
        <v>152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80</v>
      </c>
      <c r="BK268" s="220">
        <f>ROUND(I268*H268,2)</f>
        <v>0</v>
      </c>
      <c r="BL268" s="20" t="s">
        <v>157</v>
      </c>
      <c r="BM268" s="219" t="s">
        <v>1336</v>
      </c>
    </row>
    <row r="269" s="2" customFormat="1">
      <c r="A269" s="41"/>
      <c r="B269" s="42"/>
      <c r="C269" s="43"/>
      <c r="D269" s="254" t="s">
        <v>173</v>
      </c>
      <c r="E269" s="43"/>
      <c r="F269" s="255" t="s">
        <v>1130</v>
      </c>
      <c r="G269" s="43"/>
      <c r="H269" s="43"/>
      <c r="I269" s="256"/>
      <c r="J269" s="43"/>
      <c r="K269" s="43"/>
      <c r="L269" s="47"/>
      <c r="M269" s="257"/>
      <c r="N269" s="258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173</v>
      </c>
      <c r="AU269" s="20" t="s">
        <v>82</v>
      </c>
    </row>
    <row r="270" s="14" customFormat="1">
      <c r="A270" s="14"/>
      <c r="B270" s="232"/>
      <c r="C270" s="233"/>
      <c r="D270" s="223" t="s">
        <v>159</v>
      </c>
      <c r="E270" s="234" t="s">
        <v>19</v>
      </c>
      <c r="F270" s="235" t="s">
        <v>1024</v>
      </c>
      <c r="G270" s="233"/>
      <c r="H270" s="236">
        <v>9.3599999999999994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2" t="s">
        <v>159</v>
      </c>
      <c r="AU270" s="242" t="s">
        <v>82</v>
      </c>
      <c r="AV270" s="14" t="s">
        <v>82</v>
      </c>
      <c r="AW270" s="14" t="s">
        <v>34</v>
      </c>
      <c r="AX270" s="14" t="s">
        <v>72</v>
      </c>
      <c r="AY270" s="242" t="s">
        <v>152</v>
      </c>
    </row>
    <row r="271" s="15" customFormat="1">
      <c r="A271" s="15"/>
      <c r="B271" s="243"/>
      <c r="C271" s="244"/>
      <c r="D271" s="223" t="s">
        <v>159</v>
      </c>
      <c r="E271" s="245" t="s">
        <v>19</v>
      </c>
      <c r="F271" s="246" t="s">
        <v>168</v>
      </c>
      <c r="G271" s="244"/>
      <c r="H271" s="247">
        <v>9.3599999999999994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3" t="s">
        <v>159</v>
      </c>
      <c r="AU271" s="253" t="s">
        <v>82</v>
      </c>
      <c r="AV271" s="15" t="s">
        <v>157</v>
      </c>
      <c r="AW271" s="15" t="s">
        <v>34</v>
      </c>
      <c r="AX271" s="15" t="s">
        <v>80</v>
      </c>
      <c r="AY271" s="253" t="s">
        <v>152</v>
      </c>
    </row>
    <row r="272" s="2" customFormat="1" ht="44.25" customHeight="1">
      <c r="A272" s="41"/>
      <c r="B272" s="42"/>
      <c r="C272" s="208" t="s">
        <v>371</v>
      </c>
      <c r="D272" s="208" t="s">
        <v>154</v>
      </c>
      <c r="E272" s="209" t="s">
        <v>1131</v>
      </c>
      <c r="F272" s="210" t="s">
        <v>1132</v>
      </c>
      <c r="G272" s="211" t="s">
        <v>96</v>
      </c>
      <c r="H272" s="212">
        <v>9.3599999999999994</v>
      </c>
      <c r="I272" s="213"/>
      <c r="J272" s="214">
        <f>ROUND(I272*H272,2)</f>
        <v>0</v>
      </c>
      <c r="K272" s="210" t="s">
        <v>171</v>
      </c>
      <c r="L272" s="47"/>
      <c r="M272" s="215" t="s">
        <v>19</v>
      </c>
      <c r="N272" s="216" t="s">
        <v>43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157</v>
      </c>
      <c r="AT272" s="219" t="s">
        <v>154</v>
      </c>
      <c r="AU272" s="219" t="s">
        <v>82</v>
      </c>
      <c r="AY272" s="20" t="s">
        <v>152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80</v>
      </c>
      <c r="BK272" s="220">
        <f>ROUND(I272*H272,2)</f>
        <v>0</v>
      </c>
      <c r="BL272" s="20" t="s">
        <v>157</v>
      </c>
      <c r="BM272" s="219" t="s">
        <v>1337</v>
      </c>
    </row>
    <row r="273" s="2" customFormat="1">
      <c r="A273" s="41"/>
      <c r="B273" s="42"/>
      <c r="C273" s="43"/>
      <c r="D273" s="254" t="s">
        <v>173</v>
      </c>
      <c r="E273" s="43"/>
      <c r="F273" s="255" t="s">
        <v>1134</v>
      </c>
      <c r="G273" s="43"/>
      <c r="H273" s="43"/>
      <c r="I273" s="256"/>
      <c r="J273" s="43"/>
      <c r="K273" s="43"/>
      <c r="L273" s="47"/>
      <c r="M273" s="257"/>
      <c r="N273" s="258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173</v>
      </c>
      <c r="AU273" s="20" t="s">
        <v>82</v>
      </c>
    </row>
    <row r="274" s="14" customFormat="1">
      <c r="A274" s="14"/>
      <c r="B274" s="232"/>
      <c r="C274" s="233"/>
      <c r="D274" s="223" t="s">
        <v>159</v>
      </c>
      <c r="E274" s="234" t="s">
        <v>19</v>
      </c>
      <c r="F274" s="235" t="s">
        <v>1024</v>
      </c>
      <c r="G274" s="233"/>
      <c r="H274" s="236">
        <v>9.3599999999999994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2" t="s">
        <v>159</v>
      </c>
      <c r="AU274" s="242" t="s">
        <v>82</v>
      </c>
      <c r="AV274" s="14" t="s">
        <v>82</v>
      </c>
      <c r="AW274" s="14" t="s">
        <v>34</v>
      </c>
      <c r="AX274" s="14" t="s">
        <v>80</v>
      </c>
      <c r="AY274" s="242" t="s">
        <v>152</v>
      </c>
    </row>
    <row r="275" s="2" customFormat="1" ht="44.25" customHeight="1">
      <c r="A275" s="41"/>
      <c r="B275" s="42"/>
      <c r="C275" s="208" t="s">
        <v>376</v>
      </c>
      <c r="D275" s="208" t="s">
        <v>154</v>
      </c>
      <c r="E275" s="209" t="s">
        <v>1135</v>
      </c>
      <c r="F275" s="210" t="s">
        <v>1136</v>
      </c>
      <c r="G275" s="211" t="s">
        <v>96</v>
      </c>
      <c r="H275" s="212">
        <v>47.880000000000003</v>
      </c>
      <c r="I275" s="213"/>
      <c r="J275" s="214">
        <f>ROUND(I275*H275,2)</f>
        <v>0</v>
      </c>
      <c r="K275" s="210" t="s">
        <v>171</v>
      </c>
      <c r="L275" s="47"/>
      <c r="M275" s="215" t="s">
        <v>19</v>
      </c>
      <c r="N275" s="216" t="s">
        <v>43</v>
      </c>
      <c r="O275" s="87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9" t="s">
        <v>157</v>
      </c>
      <c r="AT275" s="219" t="s">
        <v>154</v>
      </c>
      <c r="AU275" s="219" t="s">
        <v>82</v>
      </c>
      <c r="AY275" s="20" t="s">
        <v>152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80</v>
      </c>
      <c r="BK275" s="220">
        <f>ROUND(I275*H275,2)</f>
        <v>0</v>
      </c>
      <c r="BL275" s="20" t="s">
        <v>157</v>
      </c>
      <c r="BM275" s="219" t="s">
        <v>1338</v>
      </c>
    </row>
    <row r="276" s="2" customFormat="1">
      <c r="A276" s="41"/>
      <c r="B276" s="42"/>
      <c r="C276" s="43"/>
      <c r="D276" s="254" t="s">
        <v>173</v>
      </c>
      <c r="E276" s="43"/>
      <c r="F276" s="255" t="s">
        <v>1138</v>
      </c>
      <c r="G276" s="43"/>
      <c r="H276" s="43"/>
      <c r="I276" s="256"/>
      <c r="J276" s="43"/>
      <c r="K276" s="43"/>
      <c r="L276" s="47"/>
      <c r="M276" s="257"/>
      <c r="N276" s="258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173</v>
      </c>
      <c r="AU276" s="20" t="s">
        <v>82</v>
      </c>
    </row>
    <row r="277" s="14" customFormat="1">
      <c r="A277" s="14"/>
      <c r="B277" s="232"/>
      <c r="C277" s="233"/>
      <c r="D277" s="223" t="s">
        <v>159</v>
      </c>
      <c r="E277" s="234" t="s">
        <v>19</v>
      </c>
      <c r="F277" s="235" t="s">
        <v>1021</v>
      </c>
      <c r="G277" s="233"/>
      <c r="H277" s="236">
        <v>35.100000000000001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159</v>
      </c>
      <c r="AU277" s="242" t="s">
        <v>82</v>
      </c>
      <c r="AV277" s="14" t="s">
        <v>82</v>
      </c>
      <c r="AW277" s="14" t="s">
        <v>34</v>
      </c>
      <c r="AX277" s="14" t="s">
        <v>72</v>
      </c>
      <c r="AY277" s="242" t="s">
        <v>152</v>
      </c>
    </row>
    <row r="278" s="14" customFormat="1">
      <c r="A278" s="14"/>
      <c r="B278" s="232"/>
      <c r="C278" s="233"/>
      <c r="D278" s="223" t="s">
        <v>159</v>
      </c>
      <c r="E278" s="234" t="s">
        <v>19</v>
      </c>
      <c r="F278" s="235" t="s">
        <v>1339</v>
      </c>
      <c r="G278" s="233"/>
      <c r="H278" s="236">
        <v>12.779999999999999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159</v>
      </c>
      <c r="AU278" s="242" t="s">
        <v>82</v>
      </c>
      <c r="AV278" s="14" t="s">
        <v>82</v>
      </c>
      <c r="AW278" s="14" t="s">
        <v>34</v>
      </c>
      <c r="AX278" s="14" t="s">
        <v>72</v>
      </c>
      <c r="AY278" s="242" t="s">
        <v>152</v>
      </c>
    </row>
    <row r="279" s="15" customFormat="1">
      <c r="A279" s="15"/>
      <c r="B279" s="243"/>
      <c r="C279" s="244"/>
      <c r="D279" s="223" t="s">
        <v>159</v>
      </c>
      <c r="E279" s="245" t="s">
        <v>19</v>
      </c>
      <c r="F279" s="246" t="s">
        <v>168</v>
      </c>
      <c r="G279" s="244"/>
      <c r="H279" s="247">
        <v>47.880000000000003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3" t="s">
        <v>159</v>
      </c>
      <c r="AU279" s="253" t="s">
        <v>82</v>
      </c>
      <c r="AV279" s="15" t="s">
        <v>157</v>
      </c>
      <c r="AW279" s="15" t="s">
        <v>34</v>
      </c>
      <c r="AX279" s="15" t="s">
        <v>80</v>
      </c>
      <c r="AY279" s="253" t="s">
        <v>152</v>
      </c>
    </row>
    <row r="280" s="2" customFormat="1" ht="44.25" customHeight="1">
      <c r="A280" s="41"/>
      <c r="B280" s="42"/>
      <c r="C280" s="208" t="s">
        <v>382</v>
      </c>
      <c r="D280" s="208" t="s">
        <v>154</v>
      </c>
      <c r="E280" s="209" t="s">
        <v>1140</v>
      </c>
      <c r="F280" s="210" t="s">
        <v>1141</v>
      </c>
      <c r="G280" s="211" t="s">
        <v>96</v>
      </c>
      <c r="H280" s="212">
        <v>12.779999999999999</v>
      </c>
      <c r="I280" s="213"/>
      <c r="J280" s="214">
        <f>ROUND(I280*H280,2)</f>
        <v>0</v>
      </c>
      <c r="K280" s="210" t="s">
        <v>171</v>
      </c>
      <c r="L280" s="47"/>
      <c r="M280" s="215" t="s">
        <v>19</v>
      </c>
      <c r="N280" s="216" t="s">
        <v>43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157</v>
      </c>
      <c r="AT280" s="219" t="s">
        <v>154</v>
      </c>
      <c r="AU280" s="219" t="s">
        <v>82</v>
      </c>
      <c r="AY280" s="20" t="s">
        <v>152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80</v>
      </c>
      <c r="BK280" s="220">
        <f>ROUND(I280*H280,2)</f>
        <v>0</v>
      </c>
      <c r="BL280" s="20" t="s">
        <v>157</v>
      </c>
      <c r="BM280" s="219" t="s">
        <v>1340</v>
      </c>
    </row>
    <row r="281" s="2" customFormat="1">
      <c r="A281" s="41"/>
      <c r="B281" s="42"/>
      <c r="C281" s="43"/>
      <c r="D281" s="254" t="s">
        <v>173</v>
      </c>
      <c r="E281" s="43"/>
      <c r="F281" s="255" t="s">
        <v>1143</v>
      </c>
      <c r="G281" s="43"/>
      <c r="H281" s="43"/>
      <c r="I281" s="256"/>
      <c r="J281" s="43"/>
      <c r="K281" s="43"/>
      <c r="L281" s="47"/>
      <c r="M281" s="257"/>
      <c r="N281" s="258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173</v>
      </c>
      <c r="AU281" s="20" t="s">
        <v>82</v>
      </c>
    </row>
    <row r="282" s="14" customFormat="1">
      <c r="A282" s="14"/>
      <c r="B282" s="232"/>
      <c r="C282" s="233"/>
      <c r="D282" s="223" t="s">
        <v>159</v>
      </c>
      <c r="E282" s="234" t="s">
        <v>19</v>
      </c>
      <c r="F282" s="235" t="s">
        <v>1339</v>
      </c>
      <c r="G282" s="233"/>
      <c r="H282" s="236">
        <v>12.779999999999999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2" t="s">
        <v>159</v>
      </c>
      <c r="AU282" s="242" t="s">
        <v>82</v>
      </c>
      <c r="AV282" s="14" t="s">
        <v>82</v>
      </c>
      <c r="AW282" s="14" t="s">
        <v>34</v>
      </c>
      <c r="AX282" s="14" t="s">
        <v>80</v>
      </c>
      <c r="AY282" s="242" t="s">
        <v>152</v>
      </c>
    </row>
    <row r="283" s="2" customFormat="1" ht="44.25" customHeight="1">
      <c r="A283" s="41"/>
      <c r="B283" s="42"/>
      <c r="C283" s="208" t="s">
        <v>390</v>
      </c>
      <c r="D283" s="208" t="s">
        <v>154</v>
      </c>
      <c r="E283" s="209" t="s">
        <v>1144</v>
      </c>
      <c r="F283" s="210" t="s">
        <v>1145</v>
      </c>
      <c r="G283" s="211" t="s">
        <v>96</v>
      </c>
      <c r="H283" s="212">
        <v>9.3599999999999994</v>
      </c>
      <c r="I283" s="213"/>
      <c r="J283" s="214">
        <f>ROUND(I283*H283,2)</f>
        <v>0</v>
      </c>
      <c r="K283" s="210" t="s">
        <v>171</v>
      </c>
      <c r="L283" s="47"/>
      <c r="M283" s="215" t="s">
        <v>19</v>
      </c>
      <c r="N283" s="216" t="s">
        <v>43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157</v>
      </c>
      <c r="AT283" s="219" t="s">
        <v>154</v>
      </c>
      <c r="AU283" s="219" t="s">
        <v>82</v>
      </c>
      <c r="AY283" s="20" t="s">
        <v>152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80</v>
      </c>
      <c r="BK283" s="220">
        <f>ROUND(I283*H283,2)</f>
        <v>0</v>
      </c>
      <c r="BL283" s="20" t="s">
        <v>157</v>
      </c>
      <c r="BM283" s="219" t="s">
        <v>1341</v>
      </c>
    </row>
    <row r="284" s="2" customFormat="1">
      <c r="A284" s="41"/>
      <c r="B284" s="42"/>
      <c r="C284" s="43"/>
      <c r="D284" s="254" t="s">
        <v>173</v>
      </c>
      <c r="E284" s="43"/>
      <c r="F284" s="255" t="s">
        <v>1147</v>
      </c>
      <c r="G284" s="43"/>
      <c r="H284" s="43"/>
      <c r="I284" s="256"/>
      <c r="J284" s="43"/>
      <c r="K284" s="43"/>
      <c r="L284" s="47"/>
      <c r="M284" s="257"/>
      <c r="N284" s="258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173</v>
      </c>
      <c r="AU284" s="20" t="s">
        <v>82</v>
      </c>
    </row>
    <row r="285" s="14" customFormat="1">
      <c r="A285" s="14"/>
      <c r="B285" s="232"/>
      <c r="C285" s="233"/>
      <c r="D285" s="223" t="s">
        <v>159</v>
      </c>
      <c r="E285" s="234" t="s">
        <v>19</v>
      </c>
      <c r="F285" s="235" t="s">
        <v>1024</v>
      </c>
      <c r="G285" s="233"/>
      <c r="H285" s="236">
        <v>9.3599999999999994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2" t="s">
        <v>159</v>
      </c>
      <c r="AU285" s="242" t="s">
        <v>82</v>
      </c>
      <c r="AV285" s="14" t="s">
        <v>82</v>
      </c>
      <c r="AW285" s="14" t="s">
        <v>34</v>
      </c>
      <c r="AX285" s="14" t="s">
        <v>80</v>
      </c>
      <c r="AY285" s="242" t="s">
        <v>152</v>
      </c>
    </row>
    <row r="286" s="2" customFormat="1" ht="24.15" customHeight="1">
      <c r="A286" s="41"/>
      <c r="B286" s="42"/>
      <c r="C286" s="208" t="s">
        <v>396</v>
      </c>
      <c r="D286" s="208" t="s">
        <v>154</v>
      </c>
      <c r="E286" s="209" t="s">
        <v>1148</v>
      </c>
      <c r="F286" s="210" t="s">
        <v>1149</v>
      </c>
      <c r="G286" s="211" t="s">
        <v>96</v>
      </c>
      <c r="H286" s="212">
        <v>44.460000000000001</v>
      </c>
      <c r="I286" s="213"/>
      <c r="J286" s="214">
        <f>ROUND(I286*H286,2)</f>
        <v>0</v>
      </c>
      <c r="K286" s="210" t="s">
        <v>19</v>
      </c>
      <c r="L286" s="47"/>
      <c r="M286" s="215" t="s">
        <v>19</v>
      </c>
      <c r="N286" s="216" t="s">
        <v>43</v>
      </c>
      <c r="O286" s="87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9" t="s">
        <v>157</v>
      </c>
      <c r="AT286" s="219" t="s">
        <v>154</v>
      </c>
      <c r="AU286" s="219" t="s">
        <v>82</v>
      </c>
      <c r="AY286" s="20" t="s">
        <v>152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80</v>
      </c>
      <c r="BK286" s="220">
        <f>ROUND(I286*H286,2)</f>
        <v>0</v>
      </c>
      <c r="BL286" s="20" t="s">
        <v>157</v>
      </c>
      <c r="BM286" s="219" t="s">
        <v>1342</v>
      </c>
    </row>
    <row r="287" s="14" customFormat="1">
      <c r="A287" s="14"/>
      <c r="B287" s="232"/>
      <c r="C287" s="233"/>
      <c r="D287" s="223" t="s">
        <v>159</v>
      </c>
      <c r="E287" s="234" t="s">
        <v>19</v>
      </c>
      <c r="F287" s="235" t="s">
        <v>1024</v>
      </c>
      <c r="G287" s="233"/>
      <c r="H287" s="236">
        <v>9.3599999999999994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2" t="s">
        <v>159</v>
      </c>
      <c r="AU287" s="242" t="s">
        <v>82</v>
      </c>
      <c r="AV287" s="14" t="s">
        <v>82</v>
      </c>
      <c r="AW287" s="14" t="s">
        <v>34</v>
      </c>
      <c r="AX287" s="14" t="s">
        <v>72</v>
      </c>
      <c r="AY287" s="242" t="s">
        <v>152</v>
      </c>
    </row>
    <row r="288" s="14" customFormat="1">
      <c r="A288" s="14"/>
      <c r="B288" s="232"/>
      <c r="C288" s="233"/>
      <c r="D288" s="223" t="s">
        <v>159</v>
      </c>
      <c r="E288" s="234" t="s">
        <v>19</v>
      </c>
      <c r="F288" s="235" t="s">
        <v>1021</v>
      </c>
      <c r="G288" s="233"/>
      <c r="H288" s="236">
        <v>35.100000000000001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2" t="s">
        <v>159</v>
      </c>
      <c r="AU288" s="242" t="s">
        <v>82</v>
      </c>
      <c r="AV288" s="14" t="s">
        <v>82</v>
      </c>
      <c r="AW288" s="14" t="s">
        <v>34</v>
      </c>
      <c r="AX288" s="14" t="s">
        <v>72</v>
      </c>
      <c r="AY288" s="242" t="s">
        <v>152</v>
      </c>
    </row>
    <row r="289" s="15" customFormat="1">
      <c r="A289" s="15"/>
      <c r="B289" s="243"/>
      <c r="C289" s="244"/>
      <c r="D289" s="223" t="s">
        <v>159</v>
      </c>
      <c r="E289" s="245" t="s">
        <v>19</v>
      </c>
      <c r="F289" s="246" t="s">
        <v>168</v>
      </c>
      <c r="G289" s="244"/>
      <c r="H289" s="247">
        <v>44.460000000000001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3" t="s">
        <v>159</v>
      </c>
      <c r="AU289" s="253" t="s">
        <v>82</v>
      </c>
      <c r="AV289" s="15" t="s">
        <v>157</v>
      </c>
      <c r="AW289" s="15" t="s">
        <v>34</v>
      </c>
      <c r="AX289" s="15" t="s">
        <v>80</v>
      </c>
      <c r="AY289" s="253" t="s">
        <v>152</v>
      </c>
    </row>
    <row r="290" s="2" customFormat="1" ht="24.15" customHeight="1">
      <c r="A290" s="41"/>
      <c r="B290" s="42"/>
      <c r="C290" s="208" t="s">
        <v>400</v>
      </c>
      <c r="D290" s="208" t="s">
        <v>154</v>
      </c>
      <c r="E290" s="209" t="s">
        <v>821</v>
      </c>
      <c r="F290" s="210" t="s">
        <v>822</v>
      </c>
      <c r="G290" s="211" t="s">
        <v>96</v>
      </c>
      <c r="H290" s="212">
        <v>5.2000000000000002</v>
      </c>
      <c r="I290" s="213"/>
      <c r="J290" s="214">
        <f>ROUND(I290*H290,2)</f>
        <v>0</v>
      </c>
      <c r="K290" s="210" t="s">
        <v>19</v>
      </c>
      <c r="L290" s="47"/>
      <c r="M290" s="215" t="s">
        <v>19</v>
      </c>
      <c r="N290" s="216" t="s">
        <v>43</v>
      </c>
      <c r="O290" s="87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9" t="s">
        <v>157</v>
      </c>
      <c r="AT290" s="219" t="s">
        <v>154</v>
      </c>
      <c r="AU290" s="219" t="s">
        <v>82</v>
      </c>
      <c r="AY290" s="20" t="s">
        <v>152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80</v>
      </c>
      <c r="BK290" s="220">
        <f>ROUND(I290*H290,2)</f>
        <v>0</v>
      </c>
      <c r="BL290" s="20" t="s">
        <v>157</v>
      </c>
      <c r="BM290" s="219" t="s">
        <v>1343</v>
      </c>
    </row>
    <row r="291" s="14" customFormat="1">
      <c r="A291" s="14"/>
      <c r="B291" s="232"/>
      <c r="C291" s="233"/>
      <c r="D291" s="223" t="s">
        <v>159</v>
      </c>
      <c r="E291" s="234" t="s">
        <v>19</v>
      </c>
      <c r="F291" s="235" t="s">
        <v>708</v>
      </c>
      <c r="G291" s="233"/>
      <c r="H291" s="236">
        <v>5.2000000000000002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2" t="s">
        <v>159</v>
      </c>
      <c r="AU291" s="242" t="s">
        <v>82</v>
      </c>
      <c r="AV291" s="14" t="s">
        <v>82</v>
      </c>
      <c r="AW291" s="14" t="s">
        <v>34</v>
      </c>
      <c r="AX291" s="14" t="s">
        <v>80</v>
      </c>
      <c r="AY291" s="242" t="s">
        <v>152</v>
      </c>
    </row>
    <row r="292" s="2" customFormat="1" ht="33" customHeight="1">
      <c r="A292" s="41"/>
      <c r="B292" s="42"/>
      <c r="C292" s="208" t="s">
        <v>405</v>
      </c>
      <c r="D292" s="208" t="s">
        <v>154</v>
      </c>
      <c r="E292" s="209" t="s">
        <v>824</v>
      </c>
      <c r="F292" s="210" t="s">
        <v>825</v>
      </c>
      <c r="G292" s="211" t="s">
        <v>96</v>
      </c>
      <c r="H292" s="212">
        <v>5.2000000000000002</v>
      </c>
      <c r="I292" s="213"/>
      <c r="J292" s="214">
        <f>ROUND(I292*H292,2)</f>
        <v>0</v>
      </c>
      <c r="K292" s="210" t="s">
        <v>177</v>
      </c>
      <c r="L292" s="47"/>
      <c r="M292" s="215" t="s">
        <v>19</v>
      </c>
      <c r="N292" s="216" t="s">
        <v>43</v>
      </c>
      <c r="O292" s="87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9" t="s">
        <v>157</v>
      </c>
      <c r="AT292" s="219" t="s">
        <v>154</v>
      </c>
      <c r="AU292" s="219" t="s">
        <v>82</v>
      </c>
      <c r="AY292" s="20" t="s">
        <v>152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80</v>
      </c>
      <c r="BK292" s="220">
        <f>ROUND(I292*H292,2)</f>
        <v>0</v>
      </c>
      <c r="BL292" s="20" t="s">
        <v>157</v>
      </c>
      <c r="BM292" s="219" t="s">
        <v>1344</v>
      </c>
    </row>
    <row r="293" s="2" customFormat="1">
      <c r="A293" s="41"/>
      <c r="B293" s="42"/>
      <c r="C293" s="43"/>
      <c r="D293" s="254" t="s">
        <v>173</v>
      </c>
      <c r="E293" s="43"/>
      <c r="F293" s="255" t="s">
        <v>827</v>
      </c>
      <c r="G293" s="43"/>
      <c r="H293" s="43"/>
      <c r="I293" s="256"/>
      <c r="J293" s="43"/>
      <c r="K293" s="43"/>
      <c r="L293" s="47"/>
      <c r="M293" s="257"/>
      <c r="N293" s="258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173</v>
      </c>
      <c r="AU293" s="20" t="s">
        <v>82</v>
      </c>
    </row>
    <row r="294" s="14" customFormat="1">
      <c r="A294" s="14"/>
      <c r="B294" s="232"/>
      <c r="C294" s="233"/>
      <c r="D294" s="223" t="s">
        <v>159</v>
      </c>
      <c r="E294" s="234" t="s">
        <v>19</v>
      </c>
      <c r="F294" s="235" t="s">
        <v>708</v>
      </c>
      <c r="G294" s="233"/>
      <c r="H294" s="236">
        <v>5.2000000000000002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2" t="s">
        <v>159</v>
      </c>
      <c r="AU294" s="242" t="s">
        <v>82</v>
      </c>
      <c r="AV294" s="14" t="s">
        <v>82</v>
      </c>
      <c r="AW294" s="14" t="s">
        <v>34</v>
      </c>
      <c r="AX294" s="14" t="s">
        <v>80</v>
      </c>
      <c r="AY294" s="242" t="s">
        <v>152</v>
      </c>
    </row>
    <row r="295" s="2" customFormat="1" ht="33" customHeight="1">
      <c r="A295" s="41"/>
      <c r="B295" s="42"/>
      <c r="C295" s="208" t="s">
        <v>409</v>
      </c>
      <c r="D295" s="208" t="s">
        <v>154</v>
      </c>
      <c r="E295" s="209" t="s">
        <v>341</v>
      </c>
      <c r="F295" s="210" t="s">
        <v>342</v>
      </c>
      <c r="G295" s="211" t="s">
        <v>96</v>
      </c>
      <c r="H295" s="212">
        <v>226.78</v>
      </c>
      <c r="I295" s="213"/>
      <c r="J295" s="214">
        <f>ROUND(I295*H295,2)</f>
        <v>0</v>
      </c>
      <c r="K295" s="210" t="s">
        <v>19</v>
      </c>
      <c r="L295" s="47"/>
      <c r="M295" s="215" t="s">
        <v>19</v>
      </c>
      <c r="N295" s="216" t="s">
        <v>43</v>
      </c>
      <c r="O295" s="87"/>
      <c r="P295" s="217">
        <f>O295*H295</f>
        <v>0</v>
      </c>
      <c r="Q295" s="217">
        <v>0.46000000000000002</v>
      </c>
      <c r="R295" s="217">
        <f>Q295*H295</f>
        <v>104.31880000000001</v>
      </c>
      <c r="S295" s="217">
        <v>0</v>
      </c>
      <c r="T295" s="21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9" t="s">
        <v>157</v>
      </c>
      <c r="AT295" s="219" t="s">
        <v>154</v>
      </c>
      <c r="AU295" s="219" t="s">
        <v>82</v>
      </c>
      <c r="AY295" s="20" t="s">
        <v>152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80</v>
      </c>
      <c r="BK295" s="220">
        <f>ROUND(I295*H295,2)</f>
        <v>0</v>
      </c>
      <c r="BL295" s="20" t="s">
        <v>157</v>
      </c>
      <c r="BM295" s="219" t="s">
        <v>1345</v>
      </c>
    </row>
    <row r="296" s="14" customFormat="1">
      <c r="A296" s="14"/>
      <c r="B296" s="232"/>
      <c r="C296" s="233"/>
      <c r="D296" s="223" t="s">
        <v>159</v>
      </c>
      <c r="E296" s="234" t="s">
        <v>19</v>
      </c>
      <c r="F296" s="235" t="s">
        <v>829</v>
      </c>
      <c r="G296" s="233"/>
      <c r="H296" s="236">
        <v>226.78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2" t="s">
        <v>159</v>
      </c>
      <c r="AU296" s="242" t="s">
        <v>82</v>
      </c>
      <c r="AV296" s="14" t="s">
        <v>82</v>
      </c>
      <c r="AW296" s="14" t="s">
        <v>34</v>
      </c>
      <c r="AX296" s="14" t="s">
        <v>72</v>
      </c>
      <c r="AY296" s="242" t="s">
        <v>152</v>
      </c>
    </row>
    <row r="297" s="15" customFormat="1">
      <c r="A297" s="15"/>
      <c r="B297" s="243"/>
      <c r="C297" s="244"/>
      <c r="D297" s="223" t="s">
        <v>159</v>
      </c>
      <c r="E297" s="245" t="s">
        <v>19</v>
      </c>
      <c r="F297" s="246" t="s">
        <v>168</v>
      </c>
      <c r="G297" s="244"/>
      <c r="H297" s="247">
        <v>226.78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3" t="s">
        <v>159</v>
      </c>
      <c r="AU297" s="253" t="s">
        <v>82</v>
      </c>
      <c r="AV297" s="15" t="s">
        <v>157</v>
      </c>
      <c r="AW297" s="15" t="s">
        <v>34</v>
      </c>
      <c r="AX297" s="15" t="s">
        <v>80</v>
      </c>
      <c r="AY297" s="253" t="s">
        <v>152</v>
      </c>
    </row>
    <row r="298" s="2" customFormat="1" ht="33" customHeight="1">
      <c r="A298" s="41"/>
      <c r="B298" s="42"/>
      <c r="C298" s="208" t="s">
        <v>413</v>
      </c>
      <c r="D298" s="208" t="s">
        <v>154</v>
      </c>
      <c r="E298" s="209" t="s">
        <v>346</v>
      </c>
      <c r="F298" s="210" t="s">
        <v>347</v>
      </c>
      <c r="G298" s="211" t="s">
        <v>96</v>
      </c>
      <c r="H298" s="212">
        <v>291.87</v>
      </c>
      <c r="I298" s="213"/>
      <c r="J298" s="214">
        <f>ROUND(I298*H298,2)</f>
        <v>0</v>
      </c>
      <c r="K298" s="210" t="s">
        <v>171</v>
      </c>
      <c r="L298" s="47"/>
      <c r="M298" s="215" t="s">
        <v>19</v>
      </c>
      <c r="N298" s="216" t="s">
        <v>43</v>
      </c>
      <c r="O298" s="87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9" t="s">
        <v>157</v>
      </c>
      <c r="AT298" s="219" t="s">
        <v>154</v>
      </c>
      <c r="AU298" s="219" t="s">
        <v>82</v>
      </c>
      <c r="AY298" s="20" t="s">
        <v>152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80</v>
      </c>
      <c r="BK298" s="220">
        <f>ROUND(I298*H298,2)</f>
        <v>0</v>
      </c>
      <c r="BL298" s="20" t="s">
        <v>157</v>
      </c>
      <c r="BM298" s="219" t="s">
        <v>1346</v>
      </c>
    </row>
    <row r="299" s="2" customFormat="1">
      <c r="A299" s="41"/>
      <c r="B299" s="42"/>
      <c r="C299" s="43"/>
      <c r="D299" s="254" t="s">
        <v>173</v>
      </c>
      <c r="E299" s="43"/>
      <c r="F299" s="255" t="s">
        <v>349</v>
      </c>
      <c r="G299" s="43"/>
      <c r="H299" s="43"/>
      <c r="I299" s="256"/>
      <c r="J299" s="43"/>
      <c r="K299" s="43"/>
      <c r="L299" s="47"/>
      <c r="M299" s="257"/>
      <c r="N299" s="258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173</v>
      </c>
      <c r="AU299" s="20" t="s">
        <v>82</v>
      </c>
    </row>
    <row r="300" s="14" customFormat="1">
      <c r="A300" s="14"/>
      <c r="B300" s="232"/>
      <c r="C300" s="233"/>
      <c r="D300" s="223" t="s">
        <v>159</v>
      </c>
      <c r="E300" s="234" t="s">
        <v>19</v>
      </c>
      <c r="F300" s="235" t="s">
        <v>350</v>
      </c>
      <c r="G300" s="233"/>
      <c r="H300" s="236">
        <v>291.87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2" t="s">
        <v>159</v>
      </c>
      <c r="AU300" s="242" t="s">
        <v>82</v>
      </c>
      <c r="AV300" s="14" t="s">
        <v>82</v>
      </c>
      <c r="AW300" s="14" t="s">
        <v>34</v>
      </c>
      <c r="AX300" s="14" t="s">
        <v>80</v>
      </c>
      <c r="AY300" s="242" t="s">
        <v>152</v>
      </c>
    </row>
    <row r="301" s="2" customFormat="1" ht="37.8" customHeight="1">
      <c r="A301" s="41"/>
      <c r="B301" s="42"/>
      <c r="C301" s="208" t="s">
        <v>418</v>
      </c>
      <c r="D301" s="208" t="s">
        <v>154</v>
      </c>
      <c r="E301" s="209" t="s">
        <v>1155</v>
      </c>
      <c r="F301" s="210" t="s">
        <v>1156</v>
      </c>
      <c r="G301" s="211" t="s">
        <v>96</v>
      </c>
      <c r="H301" s="212">
        <v>70.290000000000006</v>
      </c>
      <c r="I301" s="213"/>
      <c r="J301" s="214">
        <f>ROUND(I301*H301,2)</f>
        <v>0</v>
      </c>
      <c r="K301" s="210" t="s">
        <v>171</v>
      </c>
      <c r="L301" s="47"/>
      <c r="M301" s="215" t="s">
        <v>19</v>
      </c>
      <c r="N301" s="216" t="s">
        <v>43</v>
      </c>
      <c r="O301" s="87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9" t="s">
        <v>157</v>
      </c>
      <c r="AT301" s="219" t="s">
        <v>154</v>
      </c>
      <c r="AU301" s="219" t="s">
        <v>82</v>
      </c>
      <c r="AY301" s="20" t="s">
        <v>152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80</v>
      </c>
      <c r="BK301" s="220">
        <f>ROUND(I301*H301,2)</f>
        <v>0</v>
      </c>
      <c r="BL301" s="20" t="s">
        <v>157</v>
      </c>
      <c r="BM301" s="219" t="s">
        <v>1347</v>
      </c>
    </row>
    <row r="302" s="2" customFormat="1">
      <c r="A302" s="41"/>
      <c r="B302" s="42"/>
      <c r="C302" s="43"/>
      <c r="D302" s="254" t="s">
        <v>173</v>
      </c>
      <c r="E302" s="43"/>
      <c r="F302" s="255" t="s">
        <v>1158</v>
      </c>
      <c r="G302" s="43"/>
      <c r="H302" s="43"/>
      <c r="I302" s="256"/>
      <c r="J302" s="43"/>
      <c r="K302" s="43"/>
      <c r="L302" s="47"/>
      <c r="M302" s="257"/>
      <c r="N302" s="258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173</v>
      </c>
      <c r="AU302" s="20" t="s">
        <v>82</v>
      </c>
    </row>
    <row r="303" s="14" customFormat="1">
      <c r="A303" s="14"/>
      <c r="B303" s="232"/>
      <c r="C303" s="233"/>
      <c r="D303" s="223" t="s">
        <v>159</v>
      </c>
      <c r="E303" s="234" t="s">
        <v>19</v>
      </c>
      <c r="F303" s="235" t="s">
        <v>94</v>
      </c>
      <c r="G303" s="233"/>
      <c r="H303" s="236">
        <v>70.290000000000006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2" t="s">
        <v>159</v>
      </c>
      <c r="AU303" s="242" t="s">
        <v>82</v>
      </c>
      <c r="AV303" s="14" t="s">
        <v>82</v>
      </c>
      <c r="AW303" s="14" t="s">
        <v>34</v>
      </c>
      <c r="AX303" s="14" t="s">
        <v>80</v>
      </c>
      <c r="AY303" s="242" t="s">
        <v>152</v>
      </c>
    </row>
    <row r="304" s="2" customFormat="1" ht="44.25" customHeight="1">
      <c r="A304" s="41"/>
      <c r="B304" s="42"/>
      <c r="C304" s="208" t="s">
        <v>422</v>
      </c>
      <c r="D304" s="208" t="s">
        <v>154</v>
      </c>
      <c r="E304" s="209" t="s">
        <v>362</v>
      </c>
      <c r="F304" s="210" t="s">
        <v>363</v>
      </c>
      <c r="G304" s="211" t="s">
        <v>96</v>
      </c>
      <c r="H304" s="212">
        <v>221.58000000000001</v>
      </c>
      <c r="I304" s="213"/>
      <c r="J304" s="214">
        <f>ROUND(I304*H304,2)</f>
        <v>0</v>
      </c>
      <c r="K304" s="210" t="s">
        <v>171</v>
      </c>
      <c r="L304" s="47"/>
      <c r="M304" s="215" t="s">
        <v>19</v>
      </c>
      <c r="N304" s="216" t="s">
        <v>43</v>
      </c>
      <c r="O304" s="87"/>
      <c r="P304" s="217">
        <f>O304*H304</f>
        <v>0</v>
      </c>
      <c r="Q304" s="217">
        <v>0.12966</v>
      </c>
      <c r="R304" s="217">
        <f>Q304*H304</f>
        <v>28.730062800000002</v>
      </c>
      <c r="S304" s="217">
        <v>0</v>
      </c>
      <c r="T304" s="21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9" t="s">
        <v>157</v>
      </c>
      <c r="AT304" s="219" t="s">
        <v>154</v>
      </c>
      <c r="AU304" s="219" t="s">
        <v>82</v>
      </c>
      <c r="AY304" s="20" t="s">
        <v>152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80</v>
      </c>
      <c r="BK304" s="220">
        <f>ROUND(I304*H304,2)</f>
        <v>0</v>
      </c>
      <c r="BL304" s="20" t="s">
        <v>157</v>
      </c>
      <c r="BM304" s="219" t="s">
        <v>1348</v>
      </c>
    </row>
    <row r="305" s="2" customFormat="1">
      <c r="A305" s="41"/>
      <c r="B305" s="42"/>
      <c r="C305" s="43"/>
      <c r="D305" s="254" t="s">
        <v>173</v>
      </c>
      <c r="E305" s="43"/>
      <c r="F305" s="255" t="s">
        <v>365</v>
      </c>
      <c r="G305" s="43"/>
      <c r="H305" s="43"/>
      <c r="I305" s="256"/>
      <c r="J305" s="43"/>
      <c r="K305" s="43"/>
      <c r="L305" s="47"/>
      <c r="M305" s="257"/>
      <c r="N305" s="258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173</v>
      </c>
      <c r="AU305" s="20" t="s">
        <v>82</v>
      </c>
    </row>
    <row r="306" s="14" customFormat="1">
      <c r="A306" s="14"/>
      <c r="B306" s="232"/>
      <c r="C306" s="233"/>
      <c r="D306" s="223" t="s">
        <v>159</v>
      </c>
      <c r="E306" s="234" t="s">
        <v>19</v>
      </c>
      <c r="F306" s="235" t="s">
        <v>98</v>
      </c>
      <c r="G306" s="233"/>
      <c r="H306" s="236">
        <v>221.58000000000001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2" t="s">
        <v>159</v>
      </c>
      <c r="AU306" s="242" t="s">
        <v>82</v>
      </c>
      <c r="AV306" s="14" t="s">
        <v>82</v>
      </c>
      <c r="AW306" s="14" t="s">
        <v>34</v>
      </c>
      <c r="AX306" s="14" t="s">
        <v>80</v>
      </c>
      <c r="AY306" s="242" t="s">
        <v>152</v>
      </c>
    </row>
    <row r="307" s="2" customFormat="1" ht="55.5" customHeight="1">
      <c r="A307" s="41"/>
      <c r="B307" s="42"/>
      <c r="C307" s="208" t="s">
        <v>426</v>
      </c>
      <c r="D307" s="208" t="s">
        <v>154</v>
      </c>
      <c r="E307" s="209" t="s">
        <v>837</v>
      </c>
      <c r="F307" s="210" t="s">
        <v>838</v>
      </c>
      <c r="G307" s="211" t="s">
        <v>96</v>
      </c>
      <c r="H307" s="212">
        <v>5.2000000000000002</v>
      </c>
      <c r="I307" s="213"/>
      <c r="J307" s="214">
        <f>ROUND(I307*H307,2)</f>
        <v>0</v>
      </c>
      <c r="K307" s="210" t="s">
        <v>177</v>
      </c>
      <c r="L307" s="47"/>
      <c r="M307" s="215" t="s">
        <v>19</v>
      </c>
      <c r="N307" s="216" t="s">
        <v>43</v>
      </c>
      <c r="O307" s="87"/>
      <c r="P307" s="217">
        <f>O307*H307</f>
        <v>0</v>
      </c>
      <c r="Q307" s="217">
        <v>0.1837</v>
      </c>
      <c r="R307" s="217">
        <f>Q307*H307</f>
        <v>0.95524000000000009</v>
      </c>
      <c r="S307" s="217">
        <v>0</v>
      </c>
      <c r="T307" s="21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9" t="s">
        <v>157</v>
      </c>
      <c r="AT307" s="219" t="s">
        <v>154</v>
      </c>
      <c r="AU307" s="219" t="s">
        <v>82</v>
      </c>
      <c r="AY307" s="20" t="s">
        <v>152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80</v>
      </c>
      <c r="BK307" s="220">
        <f>ROUND(I307*H307,2)</f>
        <v>0</v>
      </c>
      <c r="BL307" s="20" t="s">
        <v>157</v>
      </c>
      <c r="BM307" s="219" t="s">
        <v>1349</v>
      </c>
    </row>
    <row r="308" s="2" customFormat="1">
      <c r="A308" s="41"/>
      <c r="B308" s="42"/>
      <c r="C308" s="43"/>
      <c r="D308" s="254" t="s">
        <v>173</v>
      </c>
      <c r="E308" s="43"/>
      <c r="F308" s="255" t="s">
        <v>840</v>
      </c>
      <c r="G308" s="43"/>
      <c r="H308" s="43"/>
      <c r="I308" s="256"/>
      <c r="J308" s="43"/>
      <c r="K308" s="43"/>
      <c r="L308" s="47"/>
      <c r="M308" s="257"/>
      <c r="N308" s="258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173</v>
      </c>
      <c r="AU308" s="20" t="s">
        <v>82</v>
      </c>
    </row>
    <row r="309" s="14" customFormat="1">
      <c r="A309" s="14"/>
      <c r="B309" s="232"/>
      <c r="C309" s="233"/>
      <c r="D309" s="223" t="s">
        <v>159</v>
      </c>
      <c r="E309" s="234" t="s">
        <v>19</v>
      </c>
      <c r="F309" s="235" t="s">
        <v>708</v>
      </c>
      <c r="G309" s="233"/>
      <c r="H309" s="236">
        <v>5.2000000000000002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2" t="s">
        <v>159</v>
      </c>
      <c r="AU309" s="242" t="s">
        <v>82</v>
      </c>
      <c r="AV309" s="14" t="s">
        <v>82</v>
      </c>
      <c r="AW309" s="14" t="s">
        <v>34</v>
      </c>
      <c r="AX309" s="14" t="s">
        <v>80</v>
      </c>
      <c r="AY309" s="242" t="s">
        <v>152</v>
      </c>
    </row>
    <row r="310" s="2" customFormat="1" ht="78" customHeight="1">
      <c r="A310" s="41"/>
      <c r="B310" s="42"/>
      <c r="C310" s="208" t="s">
        <v>430</v>
      </c>
      <c r="D310" s="208" t="s">
        <v>154</v>
      </c>
      <c r="E310" s="209" t="s">
        <v>1161</v>
      </c>
      <c r="F310" s="210" t="s">
        <v>1162</v>
      </c>
      <c r="G310" s="211" t="s">
        <v>96</v>
      </c>
      <c r="H310" s="212">
        <v>35.100000000000001</v>
      </c>
      <c r="I310" s="213"/>
      <c r="J310" s="214">
        <f>ROUND(I310*H310,2)</f>
        <v>0</v>
      </c>
      <c r="K310" s="210" t="s">
        <v>171</v>
      </c>
      <c r="L310" s="47"/>
      <c r="M310" s="215" t="s">
        <v>19</v>
      </c>
      <c r="N310" s="216" t="s">
        <v>43</v>
      </c>
      <c r="O310" s="87"/>
      <c r="P310" s="217">
        <f>O310*H310</f>
        <v>0</v>
      </c>
      <c r="Q310" s="217">
        <v>0.089219999999999994</v>
      </c>
      <c r="R310" s="217">
        <f>Q310*H310</f>
        <v>3.1316220000000001</v>
      </c>
      <c r="S310" s="217">
        <v>0</v>
      </c>
      <c r="T310" s="21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157</v>
      </c>
      <c r="AT310" s="219" t="s">
        <v>154</v>
      </c>
      <c r="AU310" s="219" t="s">
        <v>82</v>
      </c>
      <c r="AY310" s="20" t="s">
        <v>152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80</v>
      </c>
      <c r="BK310" s="220">
        <f>ROUND(I310*H310,2)</f>
        <v>0</v>
      </c>
      <c r="BL310" s="20" t="s">
        <v>157</v>
      </c>
      <c r="BM310" s="219" t="s">
        <v>1350</v>
      </c>
    </row>
    <row r="311" s="2" customFormat="1">
      <c r="A311" s="41"/>
      <c r="B311" s="42"/>
      <c r="C311" s="43"/>
      <c r="D311" s="254" t="s">
        <v>173</v>
      </c>
      <c r="E311" s="43"/>
      <c r="F311" s="255" t="s">
        <v>1164</v>
      </c>
      <c r="G311" s="43"/>
      <c r="H311" s="43"/>
      <c r="I311" s="256"/>
      <c r="J311" s="43"/>
      <c r="K311" s="43"/>
      <c r="L311" s="47"/>
      <c r="M311" s="257"/>
      <c r="N311" s="258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173</v>
      </c>
      <c r="AU311" s="20" t="s">
        <v>82</v>
      </c>
    </row>
    <row r="312" s="14" customFormat="1">
      <c r="A312" s="14"/>
      <c r="B312" s="232"/>
      <c r="C312" s="233"/>
      <c r="D312" s="223" t="s">
        <v>159</v>
      </c>
      <c r="E312" s="234" t="s">
        <v>19</v>
      </c>
      <c r="F312" s="235" t="s">
        <v>1021</v>
      </c>
      <c r="G312" s="233"/>
      <c r="H312" s="236">
        <v>35.100000000000001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2" t="s">
        <v>159</v>
      </c>
      <c r="AU312" s="242" t="s">
        <v>82</v>
      </c>
      <c r="AV312" s="14" t="s">
        <v>82</v>
      </c>
      <c r="AW312" s="14" t="s">
        <v>34</v>
      </c>
      <c r="AX312" s="14" t="s">
        <v>80</v>
      </c>
      <c r="AY312" s="242" t="s">
        <v>152</v>
      </c>
    </row>
    <row r="313" s="2" customFormat="1" ht="78" customHeight="1">
      <c r="A313" s="41"/>
      <c r="B313" s="42"/>
      <c r="C313" s="208" t="s">
        <v>434</v>
      </c>
      <c r="D313" s="208" t="s">
        <v>154</v>
      </c>
      <c r="E313" s="209" t="s">
        <v>1165</v>
      </c>
      <c r="F313" s="210" t="s">
        <v>1166</v>
      </c>
      <c r="G313" s="211" t="s">
        <v>96</v>
      </c>
      <c r="H313" s="212">
        <v>9.3599999999999994</v>
      </c>
      <c r="I313" s="213"/>
      <c r="J313" s="214">
        <f>ROUND(I313*H313,2)</f>
        <v>0</v>
      </c>
      <c r="K313" s="210" t="s">
        <v>171</v>
      </c>
      <c r="L313" s="47"/>
      <c r="M313" s="215" t="s">
        <v>19</v>
      </c>
      <c r="N313" s="216" t="s">
        <v>43</v>
      </c>
      <c r="O313" s="87"/>
      <c r="P313" s="217">
        <f>O313*H313</f>
        <v>0</v>
      </c>
      <c r="Q313" s="217">
        <v>0.11162</v>
      </c>
      <c r="R313" s="217">
        <f>Q313*H313</f>
        <v>1.0447632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157</v>
      </c>
      <c r="AT313" s="219" t="s">
        <v>154</v>
      </c>
      <c r="AU313" s="219" t="s">
        <v>82</v>
      </c>
      <c r="AY313" s="20" t="s">
        <v>152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80</v>
      </c>
      <c r="BK313" s="220">
        <f>ROUND(I313*H313,2)</f>
        <v>0</v>
      </c>
      <c r="BL313" s="20" t="s">
        <v>157</v>
      </c>
      <c r="BM313" s="219" t="s">
        <v>1351</v>
      </c>
    </row>
    <row r="314" s="2" customFormat="1">
      <c r="A314" s="41"/>
      <c r="B314" s="42"/>
      <c r="C314" s="43"/>
      <c r="D314" s="254" t="s">
        <v>173</v>
      </c>
      <c r="E314" s="43"/>
      <c r="F314" s="255" t="s">
        <v>1168</v>
      </c>
      <c r="G314" s="43"/>
      <c r="H314" s="43"/>
      <c r="I314" s="256"/>
      <c r="J314" s="43"/>
      <c r="K314" s="43"/>
      <c r="L314" s="47"/>
      <c r="M314" s="257"/>
      <c r="N314" s="258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173</v>
      </c>
      <c r="AU314" s="20" t="s">
        <v>82</v>
      </c>
    </row>
    <row r="315" s="14" customFormat="1">
      <c r="A315" s="14"/>
      <c r="B315" s="232"/>
      <c r="C315" s="233"/>
      <c r="D315" s="223" t="s">
        <v>159</v>
      </c>
      <c r="E315" s="234" t="s">
        <v>19</v>
      </c>
      <c r="F315" s="235" t="s">
        <v>1024</v>
      </c>
      <c r="G315" s="233"/>
      <c r="H315" s="236">
        <v>9.3599999999999994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2" t="s">
        <v>159</v>
      </c>
      <c r="AU315" s="242" t="s">
        <v>82</v>
      </c>
      <c r="AV315" s="14" t="s">
        <v>82</v>
      </c>
      <c r="AW315" s="14" t="s">
        <v>34</v>
      </c>
      <c r="AX315" s="14" t="s">
        <v>80</v>
      </c>
      <c r="AY315" s="242" t="s">
        <v>152</v>
      </c>
    </row>
    <row r="316" s="12" customFormat="1" ht="22.8" customHeight="1">
      <c r="A316" s="12"/>
      <c r="B316" s="192"/>
      <c r="C316" s="193"/>
      <c r="D316" s="194" t="s">
        <v>71</v>
      </c>
      <c r="E316" s="206" t="s">
        <v>203</v>
      </c>
      <c r="F316" s="206" t="s">
        <v>381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SUM(P317:P330)</f>
        <v>0</v>
      </c>
      <c r="Q316" s="200"/>
      <c r="R316" s="201">
        <f>SUM(R317:R330)</f>
        <v>1.40639793</v>
      </c>
      <c r="S316" s="200"/>
      <c r="T316" s="202">
        <f>SUM(T317:T330)</f>
        <v>12.449700000000002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80</v>
      </c>
      <c r="AT316" s="204" t="s">
        <v>71</v>
      </c>
      <c r="AU316" s="204" t="s">
        <v>80</v>
      </c>
      <c r="AY316" s="203" t="s">
        <v>152</v>
      </c>
      <c r="BK316" s="205">
        <f>SUM(BK317:BK330)</f>
        <v>0</v>
      </c>
    </row>
    <row r="317" s="2" customFormat="1" ht="24.15" customHeight="1">
      <c r="A317" s="41"/>
      <c r="B317" s="42"/>
      <c r="C317" s="208" t="s">
        <v>439</v>
      </c>
      <c r="D317" s="208" t="s">
        <v>154</v>
      </c>
      <c r="E317" s="209" t="s">
        <v>1352</v>
      </c>
      <c r="F317" s="210" t="s">
        <v>1353</v>
      </c>
      <c r="G317" s="211" t="s">
        <v>193</v>
      </c>
      <c r="H317" s="212">
        <v>429.30000000000001</v>
      </c>
      <c r="I317" s="213"/>
      <c r="J317" s="214">
        <f>ROUND(I317*H317,2)</f>
        <v>0</v>
      </c>
      <c r="K317" s="210" t="s">
        <v>171</v>
      </c>
      <c r="L317" s="47"/>
      <c r="M317" s="215" t="s">
        <v>19</v>
      </c>
      <c r="N317" s="216" t="s">
        <v>43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0.029000000000000001</v>
      </c>
      <c r="T317" s="218">
        <f>S317*H317</f>
        <v>12.449700000000002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157</v>
      </c>
      <c r="AT317" s="219" t="s">
        <v>154</v>
      </c>
      <c r="AU317" s="219" t="s">
        <v>82</v>
      </c>
      <c r="AY317" s="20" t="s">
        <v>152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80</v>
      </c>
      <c r="BK317" s="220">
        <f>ROUND(I317*H317,2)</f>
        <v>0</v>
      </c>
      <c r="BL317" s="20" t="s">
        <v>157</v>
      </c>
      <c r="BM317" s="219" t="s">
        <v>1354</v>
      </c>
    </row>
    <row r="318" s="2" customFormat="1">
      <c r="A318" s="41"/>
      <c r="B318" s="42"/>
      <c r="C318" s="43"/>
      <c r="D318" s="254" t="s">
        <v>173</v>
      </c>
      <c r="E318" s="43"/>
      <c r="F318" s="255" t="s">
        <v>1355</v>
      </c>
      <c r="G318" s="43"/>
      <c r="H318" s="43"/>
      <c r="I318" s="256"/>
      <c r="J318" s="43"/>
      <c r="K318" s="43"/>
      <c r="L318" s="47"/>
      <c r="M318" s="257"/>
      <c r="N318" s="258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173</v>
      </c>
      <c r="AU318" s="20" t="s">
        <v>82</v>
      </c>
    </row>
    <row r="319" s="2" customFormat="1" ht="24.15" customHeight="1">
      <c r="A319" s="41"/>
      <c r="B319" s="42"/>
      <c r="C319" s="208" t="s">
        <v>443</v>
      </c>
      <c r="D319" s="208" t="s">
        <v>154</v>
      </c>
      <c r="E319" s="209" t="s">
        <v>1356</v>
      </c>
      <c r="F319" s="210" t="s">
        <v>1357</v>
      </c>
      <c r="G319" s="211" t="s">
        <v>193</v>
      </c>
      <c r="H319" s="212">
        <v>429.30000000000001</v>
      </c>
      <c r="I319" s="213"/>
      <c r="J319" s="214">
        <f>ROUND(I319*H319,2)</f>
        <v>0</v>
      </c>
      <c r="K319" s="210" t="s">
        <v>177</v>
      </c>
      <c r="L319" s="47"/>
      <c r="M319" s="215" t="s">
        <v>19</v>
      </c>
      <c r="N319" s="216" t="s">
        <v>43</v>
      </c>
      <c r="O319" s="87"/>
      <c r="P319" s="217">
        <f>O319*H319</f>
        <v>0</v>
      </c>
      <c r="Q319" s="217">
        <v>1.0000000000000001E-05</v>
      </c>
      <c r="R319" s="217">
        <f>Q319*H319</f>
        <v>0.0042930000000000008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157</v>
      </c>
      <c r="AT319" s="219" t="s">
        <v>154</v>
      </c>
      <c r="AU319" s="219" t="s">
        <v>82</v>
      </c>
      <c r="AY319" s="20" t="s">
        <v>152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80</v>
      </c>
      <c r="BK319" s="220">
        <f>ROUND(I319*H319,2)</f>
        <v>0</v>
      </c>
      <c r="BL319" s="20" t="s">
        <v>157</v>
      </c>
      <c r="BM319" s="219" t="s">
        <v>1358</v>
      </c>
    </row>
    <row r="320" s="2" customFormat="1">
      <c r="A320" s="41"/>
      <c r="B320" s="42"/>
      <c r="C320" s="43"/>
      <c r="D320" s="254" t="s">
        <v>173</v>
      </c>
      <c r="E320" s="43"/>
      <c r="F320" s="255" t="s">
        <v>1359</v>
      </c>
      <c r="G320" s="43"/>
      <c r="H320" s="43"/>
      <c r="I320" s="256"/>
      <c r="J320" s="43"/>
      <c r="K320" s="43"/>
      <c r="L320" s="47"/>
      <c r="M320" s="257"/>
      <c r="N320" s="258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173</v>
      </c>
      <c r="AU320" s="20" t="s">
        <v>82</v>
      </c>
    </row>
    <row r="321" s="2" customFormat="1" ht="24.15" customHeight="1">
      <c r="A321" s="41"/>
      <c r="B321" s="42"/>
      <c r="C321" s="259" t="s">
        <v>448</v>
      </c>
      <c r="D321" s="259" t="s">
        <v>289</v>
      </c>
      <c r="E321" s="260" t="s">
        <v>1360</v>
      </c>
      <c r="F321" s="261" t="s">
        <v>1361</v>
      </c>
      <c r="G321" s="262" t="s">
        <v>193</v>
      </c>
      <c r="H321" s="263">
        <v>442.17899999999997</v>
      </c>
      <c r="I321" s="264"/>
      <c r="J321" s="265">
        <f>ROUND(I321*H321,2)</f>
        <v>0</v>
      </c>
      <c r="K321" s="261" t="s">
        <v>177</v>
      </c>
      <c r="L321" s="266"/>
      <c r="M321" s="267" t="s">
        <v>19</v>
      </c>
      <c r="N321" s="268" t="s">
        <v>43</v>
      </c>
      <c r="O321" s="87"/>
      <c r="P321" s="217">
        <f>O321*H321</f>
        <v>0</v>
      </c>
      <c r="Q321" s="217">
        <v>0.0026700000000000001</v>
      </c>
      <c r="R321" s="217">
        <f>Q321*H321</f>
        <v>1.1806179299999999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203</v>
      </c>
      <c r="AT321" s="219" t="s">
        <v>289</v>
      </c>
      <c r="AU321" s="219" t="s">
        <v>82</v>
      </c>
      <c r="AY321" s="20" t="s">
        <v>152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80</v>
      </c>
      <c r="BK321" s="220">
        <f>ROUND(I321*H321,2)</f>
        <v>0</v>
      </c>
      <c r="BL321" s="20" t="s">
        <v>157</v>
      </c>
      <c r="BM321" s="219" t="s">
        <v>1362</v>
      </c>
    </row>
    <row r="322" s="14" customFormat="1">
      <c r="A322" s="14"/>
      <c r="B322" s="232"/>
      <c r="C322" s="233"/>
      <c r="D322" s="223" t="s">
        <v>159</v>
      </c>
      <c r="E322" s="234" t="s">
        <v>19</v>
      </c>
      <c r="F322" s="235" t="s">
        <v>1363</v>
      </c>
      <c r="G322" s="233"/>
      <c r="H322" s="236">
        <v>442.17899999999997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2" t="s">
        <v>159</v>
      </c>
      <c r="AU322" s="242" t="s">
        <v>82</v>
      </c>
      <c r="AV322" s="14" t="s">
        <v>82</v>
      </c>
      <c r="AW322" s="14" t="s">
        <v>34</v>
      </c>
      <c r="AX322" s="14" t="s">
        <v>80</v>
      </c>
      <c r="AY322" s="242" t="s">
        <v>152</v>
      </c>
    </row>
    <row r="323" s="2" customFormat="1" ht="44.25" customHeight="1">
      <c r="A323" s="41"/>
      <c r="B323" s="42"/>
      <c r="C323" s="208" t="s">
        <v>452</v>
      </c>
      <c r="D323" s="208" t="s">
        <v>154</v>
      </c>
      <c r="E323" s="209" t="s">
        <v>1364</v>
      </c>
      <c r="F323" s="210" t="s">
        <v>1365</v>
      </c>
      <c r="G323" s="211" t="s">
        <v>393</v>
      </c>
      <c r="H323" s="212">
        <v>297</v>
      </c>
      <c r="I323" s="213"/>
      <c r="J323" s="214">
        <f>ROUND(I323*H323,2)</f>
        <v>0</v>
      </c>
      <c r="K323" s="210" t="s">
        <v>177</v>
      </c>
      <c r="L323" s="47"/>
      <c r="M323" s="215" t="s">
        <v>19</v>
      </c>
      <c r="N323" s="216" t="s">
        <v>43</v>
      </c>
      <c r="O323" s="87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157</v>
      </c>
      <c r="AT323" s="219" t="s">
        <v>154</v>
      </c>
      <c r="AU323" s="219" t="s">
        <v>82</v>
      </c>
      <c r="AY323" s="20" t="s">
        <v>152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80</v>
      </c>
      <c r="BK323" s="220">
        <f>ROUND(I323*H323,2)</f>
        <v>0</v>
      </c>
      <c r="BL323" s="20" t="s">
        <v>157</v>
      </c>
      <c r="BM323" s="219" t="s">
        <v>1366</v>
      </c>
    </row>
    <row r="324" s="2" customFormat="1">
      <c r="A324" s="41"/>
      <c r="B324" s="42"/>
      <c r="C324" s="43"/>
      <c r="D324" s="254" t="s">
        <v>173</v>
      </c>
      <c r="E324" s="43"/>
      <c r="F324" s="255" t="s">
        <v>1367</v>
      </c>
      <c r="G324" s="43"/>
      <c r="H324" s="43"/>
      <c r="I324" s="256"/>
      <c r="J324" s="43"/>
      <c r="K324" s="43"/>
      <c r="L324" s="47"/>
      <c r="M324" s="257"/>
      <c r="N324" s="258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173</v>
      </c>
      <c r="AU324" s="20" t="s">
        <v>82</v>
      </c>
    </row>
    <row r="325" s="2" customFormat="1" ht="16.5" customHeight="1">
      <c r="A325" s="41"/>
      <c r="B325" s="42"/>
      <c r="C325" s="259" t="s">
        <v>456</v>
      </c>
      <c r="D325" s="259" t="s">
        <v>289</v>
      </c>
      <c r="E325" s="260" t="s">
        <v>1368</v>
      </c>
      <c r="F325" s="261" t="s">
        <v>1369</v>
      </c>
      <c r="G325" s="262" t="s">
        <v>393</v>
      </c>
      <c r="H325" s="263">
        <v>85</v>
      </c>
      <c r="I325" s="264"/>
      <c r="J325" s="265">
        <f>ROUND(I325*H325,2)</f>
        <v>0</v>
      </c>
      <c r="K325" s="261" t="s">
        <v>177</v>
      </c>
      <c r="L325" s="266"/>
      <c r="M325" s="267" t="s">
        <v>19</v>
      </c>
      <c r="N325" s="268" t="s">
        <v>43</v>
      </c>
      <c r="O325" s="87"/>
      <c r="P325" s="217">
        <f>O325*H325</f>
        <v>0</v>
      </c>
      <c r="Q325" s="217">
        <v>0.00054000000000000001</v>
      </c>
      <c r="R325" s="217">
        <f>Q325*H325</f>
        <v>0.045900000000000003</v>
      </c>
      <c r="S325" s="217">
        <v>0</v>
      </c>
      <c r="T325" s="21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9" t="s">
        <v>203</v>
      </c>
      <c r="AT325" s="219" t="s">
        <v>289</v>
      </c>
      <c r="AU325" s="219" t="s">
        <v>82</v>
      </c>
      <c r="AY325" s="20" t="s">
        <v>152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80</v>
      </c>
      <c r="BK325" s="220">
        <f>ROUND(I325*H325,2)</f>
        <v>0</v>
      </c>
      <c r="BL325" s="20" t="s">
        <v>157</v>
      </c>
      <c r="BM325" s="219" t="s">
        <v>1370</v>
      </c>
    </row>
    <row r="326" s="2" customFormat="1" ht="16.5" customHeight="1">
      <c r="A326" s="41"/>
      <c r="B326" s="42"/>
      <c r="C326" s="259" t="s">
        <v>461</v>
      </c>
      <c r="D326" s="259" t="s">
        <v>289</v>
      </c>
      <c r="E326" s="260" t="s">
        <v>1371</v>
      </c>
      <c r="F326" s="261" t="s">
        <v>1372</v>
      </c>
      <c r="G326" s="262" t="s">
        <v>393</v>
      </c>
      <c r="H326" s="263">
        <v>85</v>
      </c>
      <c r="I326" s="264"/>
      <c r="J326" s="265">
        <f>ROUND(I326*H326,2)</f>
        <v>0</v>
      </c>
      <c r="K326" s="261" t="s">
        <v>177</v>
      </c>
      <c r="L326" s="266"/>
      <c r="M326" s="267" t="s">
        <v>19</v>
      </c>
      <c r="N326" s="268" t="s">
        <v>43</v>
      </c>
      <c r="O326" s="87"/>
      <c r="P326" s="217">
        <f>O326*H326</f>
        <v>0</v>
      </c>
      <c r="Q326" s="217">
        <v>0.00064000000000000005</v>
      </c>
      <c r="R326" s="217">
        <f>Q326*H326</f>
        <v>0.054400000000000004</v>
      </c>
      <c r="S326" s="217">
        <v>0</v>
      </c>
      <c r="T326" s="21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9" t="s">
        <v>203</v>
      </c>
      <c r="AT326" s="219" t="s">
        <v>289</v>
      </c>
      <c r="AU326" s="219" t="s">
        <v>82</v>
      </c>
      <c r="AY326" s="20" t="s">
        <v>152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80</v>
      </c>
      <c r="BK326" s="220">
        <f>ROUND(I326*H326,2)</f>
        <v>0</v>
      </c>
      <c r="BL326" s="20" t="s">
        <v>157</v>
      </c>
      <c r="BM326" s="219" t="s">
        <v>1373</v>
      </c>
    </row>
    <row r="327" s="2" customFormat="1" ht="16.5" customHeight="1">
      <c r="A327" s="41"/>
      <c r="B327" s="42"/>
      <c r="C327" s="259" t="s">
        <v>465</v>
      </c>
      <c r="D327" s="259" t="s">
        <v>289</v>
      </c>
      <c r="E327" s="260" t="s">
        <v>1374</v>
      </c>
      <c r="F327" s="261" t="s">
        <v>1375</v>
      </c>
      <c r="G327" s="262" t="s">
        <v>393</v>
      </c>
      <c r="H327" s="263">
        <v>127</v>
      </c>
      <c r="I327" s="264"/>
      <c r="J327" s="265">
        <f>ROUND(I327*H327,2)</f>
        <v>0</v>
      </c>
      <c r="K327" s="261" t="s">
        <v>177</v>
      </c>
      <c r="L327" s="266"/>
      <c r="M327" s="267" t="s">
        <v>19</v>
      </c>
      <c r="N327" s="268" t="s">
        <v>43</v>
      </c>
      <c r="O327" s="87"/>
      <c r="P327" s="217">
        <f>O327*H327</f>
        <v>0</v>
      </c>
      <c r="Q327" s="217">
        <v>0.00064999999999999997</v>
      </c>
      <c r="R327" s="217">
        <f>Q327*H327</f>
        <v>0.082549999999999998</v>
      </c>
      <c r="S327" s="217">
        <v>0</v>
      </c>
      <c r="T327" s="21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9" t="s">
        <v>203</v>
      </c>
      <c r="AT327" s="219" t="s">
        <v>289</v>
      </c>
      <c r="AU327" s="219" t="s">
        <v>82</v>
      </c>
      <c r="AY327" s="20" t="s">
        <v>152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80</v>
      </c>
      <c r="BK327" s="220">
        <f>ROUND(I327*H327,2)</f>
        <v>0</v>
      </c>
      <c r="BL327" s="20" t="s">
        <v>157</v>
      </c>
      <c r="BM327" s="219" t="s">
        <v>1376</v>
      </c>
    </row>
    <row r="328" s="2" customFormat="1" ht="21.75" customHeight="1">
      <c r="A328" s="41"/>
      <c r="B328" s="42"/>
      <c r="C328" s="208" t="s">
        <v>470</v>
      </c>
      <c r="D328" s="208" t="s">
        <v>154</v>
      </c>
      <c r="E328" s="209" t="s">
        <v>650</v>
      </c>
      <c r="F328" s="210" t="s">
        <v>651</v>
      </c>
      <c r="G328" s="211" t="s">
        <v>193</v>
      </c>
      <c r="H328" s="212">
        <v>429.30000000000001</v>
      </c>
      <c r="I328" s="213"/>
      <c r="J328" s="214">
        <f>ROUND(I328*H328,2)</f>
        <v>0</v>
      </c>
      <c r="K328" s="210" t="s">
        <v>19</v>
      </c>
      <c r="L328" s="47"/>
      <c r="M328" s="215" t="s">
        <v>19</v>
      </c>
      <c r="N328" s="216" t="s">
        <v>43</v>
      </c>
      <c r="O328" s="87"/>
      <c r="P328" s="217">
        <f>O328*H328</f>
        <v>0</v>
      </c>
      <c r="Q328" s="217">
        <v>9.0000000000000006E-05</v>
      </c>
      <c r="R328" s="217">
        <f>Q328*H328</f>
        <v>0.038637000000000005</v>
      </c>
      <c r="S328" s="217">
        <v>0</v>
      </c>
      <c r="T328" s="21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9" t="s">
        <v>157</v>
      </c>
      <c r="AT328" s="219" t="s">
        <v>154</v>
      </c>
      <c r="AU328" s="219" t="s">
        <v>82</v>
      </c>
      <c r="AY328" s="20" t="s">
        <v>152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80</v>
      </c>
      <c r="BK328" s="220">
        <f>ROUND(I328*H328,2)</f>
        <v>0</v>
      </c>
      <c r="BL328" s="20" t="s">
        <v>157</v>
      </c>
      <c r="BM328" s="219" t="s">
        <v>1377</v>
      </c>
    </row>
    <row r="329" s="14" customFormat="1">
      <c r="A329" s="14"/>
      <c r="B329" s="232"/>
      <c r="C329" s="233"/>
      <c r="D329" s="223" t="s">
        <v>159</v>
      </c>
      <c r="E329" s="234" t="s">
        <v>19</v>
      </c>
      <c r="F329" s="235" t="s">
        <v>1333</v>
      </c>
      <c r="G329" s="233"/>
      <c r="H329" s="236">
        <v>429.30000000000001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159</v>
      </c>
      <c r="AU329" s="242" t="s">
        <v>82</v>
      </c>
      <c r="AV329" s="14" t="s">
        <v>82</v>
      </c>
      <c r="AW329" s="14" t="s">
        <v>34</v>
      </c>
      <c r="AX329" s="14" t="s">
        <v>80</v>
      </c>
      <c r="AY329" s="242" t="s">
        <v>152</v>
      </c>
    </row>
    <row r="330" s="2" customFormat="1" ht="24.15" customHeight="1">
      <c r="A330" s="41"/>
      <c r="B330" s="42"/>
      <c r="C330" s="208" t="s">
        <v>474</v>
      </c>
      <c r="D330" s="208" t="s">
        <v>154</v>
      </c>
      <c r="E330" s="209" t="s">
        <v>1378</v>
      </c>
      <c r="F330" s="210" t="s">
        <v>1379</v>
      </c>
      <c r="G330" s="211" t="s">
        <v>656</v>
      </c>
      <c r="H330" s="212">
        <v>85</v>
      </c>
      <c r="I330" s="213"/>
      <c r="J330" s="214">
        <f>ROUND(I330*H330,2)</f>
        <v>0</v>
      </c>
      <c r="K330" s="210" t="s">
        <v>19</v>
      </c>
      <c r="L330" s="47"/>
      <c r="M330" s="215" t="s">
        <v>19</v>
      </c>
      <c r="N330" s="216" t="s">
        <v>43</v>
      </c>
      <c r="O330" s="87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9" t="s">
        <v>157</v>
      </c>
      <c r="AT330" s="219" t="s">
        <v>154</v>
      </c>
      <c r="AU330" s="219" t="s">
        <v>82</v>
      </c>
      <c r="AY330" s="20" t="s">
        <v>152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80</v>
      </c>
      <c r="BK330" s="220">
        <f>ROUND(I330*H330,2)</f>
        <v>0</v>
      </c>
      <c r="BL330" s="20" t="s">
        <v>157</v>
      </c>
      <c r="BM330" s="219" t="s">
        <v>1380</v>
      </c>
    </row>
    <row r="331" s="12" customFormat="1" ht="22.8" customHeight="1">
      <c r="A331" s="12"/>
      <c r="B331" s="192"/>
      <c r="C331" s="193"/>
      <c r="D331" s="194" t="s">
        <v>71</v>
      </c>
      <c r="E331" s="206" t="s">
        <v>209</v>
      </c>
      <c r="F331" s="206" t="s">
        <v>666</v>
      </c>
      <c r="G331" s="193"/>
      <c r="H331" s="193"/>
      <c r="I331" s="196"/>
      <c r="J331" s="207">
        <f>BK331</f>
        <v>0</v>
      </c>
      <c r="K331" s="193"/>
      <c r="L331" s="198"/>
      <c r="M331" s="199"/>
      <c r="N331" s="200"/>
      <c r="O331" s="200"/>
      <c r="P331" s="201">
        <f>P332+SUM(P333:P342)</f>
        <v>0</v>
      </c>
      <c r="Q331" s="200"/>
      <c r="R331" s="201">
        <f>R332+SUM(R333:R342)</f>
        <v>8.3669999999999991</v>
      </c>
      <c r="S331" s="200"/>
      <c r="T331" s="202">
        <f>T332+SUM(T333:T342)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3" t="s">
        <v>80</v>
      </c>
      <c r="AT331" s="204" t="s">
        <v>71</v>
      </c>
      <c r="AU331" s="204" t="s">
        <v>80</v>
      </c>
      <c r="AY331" s="203" t="s">
        <v>152</v>
      </c>
      <c r="BK331" s="205">
        <f>BK332+SUM(BK333:BK342)</f>
        <v>0</v>
      </c>
    </row>
    <row r="332" s="2" customFormat="1" ht="44.25" customHeight="1">
      <c r="A332" s="41"/>
      <c r="B332" s="42"/>
      <c r="C332" s="208" t="s">
        <v>480</v>
      </c>
      <c r="D332" s="208" t="s">
        <v>154</v>
      </c>
      <c r="E332" s="209" t="s">
        <v>1215</v>
      </c>
      <c r="F332" s="210" t="s">
        <v>1216</v>
      </c>
      <c r="G332" s="211" t="s">
        <v>193</v>
      </c>
      <c r="H332" s="212">
        <v>60</v>
      </c>
      <c r="I332" s="213"/>
      <c r="J332" s="214">
        <f>ROUND(I332*H332,2)</f>
        <v>0</v>
      </c>
      <c r="K332" s="210" t="s">
        <v>171</v>
      </c>
      <c r="L332" s="47"/>
      <c r="M332" s="215" t="s">
        <v>19</v>
      </c>
      <c r="N332" s="216" t="s">
        <v>43</v>
      </c>
      <c r="O332" s="87"/>
      <c r="P332" s="217">
        <f>O332*H332</f>
        <v>0</v>
      </c>
      <c r="Q332" s="217">
        <v>0.13944999999999999</v>
      </c>
      <c r="R332" s="217">
        <f>Q332*H332</f>
        <v>8.3669999999999991</v>
      </c>
      <c r="S332" s="217">
        <v>0</v>
      </c>
      <c r="T332" s="21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9" t="s">
        <v>157</v>
      </c>
      <c r="AT332" s="219" t="s">
        <v>154</v>
      </c>
      <c r="AU332" s="219" t="s">
        <v>82</v>
      </c>
      <c r="AY332" s="20" t="s">
        <v>152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80</v>
      </c>
      <c r="BK332" s="220">
        <f>ROUND(I332*H332,2)</f>
        <v>0</v>
      </c>
      <c r="BL332" s="20" t="s">
        <v>157</v>
      </c>
      <c r="BM332" s="219" t="s">
        <v>1381</v>
      </c>
    </row>
    <row r="333" s="2" customFormat="1">
      <c r="A333" s="41"/>
      <c r="B333" s="42"/>
      <c r="C333" s="43"/>
      <c r="D333" s="254" t="s">
        <v>173</v>
      </c>
      <c r="E333" s="43"/>
      <c r="F333" s="255" t="s">
        <v>1218</v>
      </c>
      <c r="G333" s="43"/>
      <c r="H333" s="43"/>
      <c r="I333" s="256"/>
      <c r="J333" s="43"/>
      <c r="K333" s="43"/>
      <c r="L333" s="47"/>
      <c r="M333" s="257"/>
      <c r="N333" s="258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173</v>
      </c>
      <c r="AU333" s="20" t="s">
        <v>82</v>
      </c>
    </row>
    <row r="334" s="2" customFormat="1" ht="78" customHeight="1">
      <c r="A334" s="41"/>
      <c r="B334" s="42"/>
      <c r="C334" s="208" t="s">
        <v>485</v>
      </c>
      <c r="D334" s="208" t="s">
        <v>154</v>
      </c>
      <c r="E334" s="209" t="s">
        <v>1219</v>
      </c>
      <c r="F334" s="210" t="s">
        <v>1220</v>
      </c>
      <c r="G334" s="211" t="s">
        <v>193</v>
      </c>
      <c r="H334" s="212">
        <v>60</v>
      </c>
      <c r="I334" s="213"/>
      <c r="J334" s="214">
        <f>ROUND(I334*H334,2)</f>
        <v>0</v>
      </c>
      <c r="K334" s="210" t="s">
        <v>171</v>
      </c>
      <c r="L334" s="47"/>
      <c r="M334" s="215" t="s">
        <v>19</v>
      </c>
      <c r="N334" s="216" t="s">
        <v>43</v>
      </c>
      <c r="O334" s="87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9" t="s">
        <v>157</v>
      </c>
      <c r="AT334" s="219" t="s">
        <v>154</v>
      </c>
      <c r="AU334" s="219" t="s">
        <v>82</v>
      </c>
      <c r="AY334" s="20" t="s">
        <v>152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80</v>
      </c>
      <c r="BK334" s="220">
        <f>ROUND(I334*H334,2)</f>
        <v>0</v>
      </c>
      <c r="BL334" s="20" t="s">
        <v>157</v>
      </c>
      <c r="BM334" s="219" t="s">
        <v>1382</v>
      </c>
    </row>
    <row r="335" s="2" customFormat="1">
      <c r="A335" s="41"/>
      <c r="B335" s="42"/>
      <c r="C335" s="43"/>
      <c r="D335" s="254" t="s">
        <v>173</v>
      </c>
      <c r="E335" s="43"/>
      <c r="F335" s="255" t="s">
        <v>1222</v>
      </c>
      <c r="G335" s="43"/>
      <c r="H335" s="43"/>
      <c r="I335" s="256"/>
      <c r="J335" s="43"/>
      <c r="K335" s="43"/>
      <c r="L335" s="47"/>
      <c r="M335" s="257"/>
      <c r="N335" s="258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173</v>
      </c>
      <c r="AU335" s="20" t="s">
        <v>82</v>
      </c>
    </row>
    <row r="336" s="2" customFormat="1" ht="76.35" customHeight="1">
      <c r="A336" s="41"/>
      <c r="B336" s="42"/>
      <c r="C336" s="208" t="s">
        <v>490</v>
      </c>
      <c r="D336" s="208" t="s">
        <v>154</v>
      </c>
      <c r="E336" s="209" t="s">
        <v>1223</v>
      </c>
      <c r="F336" s="210" t="s">
        <v>1224</v>
      </c>
      <c r="G336" s="211" t="s">
        <v>96</v>
      </c>
      <c r="H336" s="212">
        <v>44.460000000000001</v>
      </c>
      <c r="I336" s="213"/>
      <c r="J336" s="214">
        <f>ROUND(I336*H336,2)</f>
        <v>0</v>
      </c>
      <c r="K336" s="210" t="s">
        <v>171</v>
      </c>
      <c r="L336" s="47"/>
      <c r="M336" s="215" t="s">
        <v>19</v>
      </c>
      <c r="N336" s="216" t="s">
        <v>43</v>
      </c>
      <c r="O336" s="87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9" t="s">
        <v>157</v>
      </c>
      <c r="AT336" s="219" t="s">
        <v>154</v>
      </c>
      <c r="AU336" s="219" t="s">
        <v>82</v>
      </c>
      <c r="AY336" s="20" t="s">
        <v>152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80</v>
      </c>
      <c r="BK336" s="220">
        <f>ROUND(I336*H336,2)</f>
        <v>0</v>
      </c>
      <c r="BL336" s="20" t="s">
        <v>157</v>
      </c>
      <c r="BM336" s="219" t="s">
        <v>1383</v>
      </c>
    </row>
    <row r="337" s="2" customFormat="1">
      <c r="A337" s="41"/>
      <c r="B337" s="42"/>
      <c r="C337" s="43"/>
      <c r="D337" s="254" t="s">
        <v>173</v>
      </c>
      <c r="E337" s="43"/>
      <c r="F337" s="255" t="s">
        <v>1226</v>
      </c>
      <c r="G337" s="43"/>
      <c r="H337" s="43"/>
      <c r="I337" s="256"/>
      <c r="J337" s="43"/>
      <c r="K337" s="43"/>
      <c r="L337" s="47"/>
      <c r="M337" s="257"/>
      <c r="N337" s="258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173</v>
      </c>
      <c r="AU337" s="20" t="s">
        <v>82</v>
      </c>
    </row>
    <row r="338" s="14" customFormat="1">
      <c r="A338" s="14"/>
      <c r="B338" s="232"/>
      <c r="C338" s="233"/>
      <c r="D338" s="223" t="s">
        <v>159</v>
      </c>
      <c r="E338" s="234" t="s">
        <v>19</v>
      </c>
      <c r="F338" s="235" t="s">
        <v>1227</v>
      </c>
      <c r="G338" s="233"/>
      <c r="H338" s="236">
        <v>44.460000000000001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2" t="s">
        <v>159</v>
      </c>
      <c r="AU338" s="242" t="s">
        <v>82</v>
      </c>
      <c r="AV338" s="14" t="s">
        <v>82</v>
      </c>
      <c r="AW338" s="14" t="s">
        <v>34</v>
      </c>
      <c r="AX338" s="14" t="s">
        <v>80</v>
      </c>
      <c r="AY338" s="242" t="s">
        <v>152</v>
      </c>
    </row>
    <row r="339" s="2" customFormat="1" ht="66.75" customHeight="1">
      <c r="A339" s="41"/>
      <c r="B339" s="42"/>
      <c r="C339" s="208" t="s">
        <v>495</v>
      </c>
      <c r="D339" s="208" t="s">
        <v>154</v>
      </c>
      <c r="E339" s="209" t="s">
        <v>997</v>
      </c>
      <c r="F339" s="210" t="s">
        <v>998</v>
      </c>
      <c r="G339" s="211" t="s">
        <v>96</v>
      </c>
      <c r="H339" s="212">
        <v>5.2000000000000002</v>
      </c>
      <c r="I339" s="213"/>
      <c r="J339" s="214">
        <f>ROUND(I339*H339,2)</f>
        <v>0</v>
      </c>
      <c r="K339" s="210" t="s">
        <v>171</v>
      </c>
      <c r="L339" s="47"/>
      <c r="M339" s="215" t="s">
        <v>19</v>
      </c>
      <c r="N339" s="216" t="s">
        <v>43</v>
      </c>
      <c r="O339" s="87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9" t="s">
        <v>157</v>
      </c>
      <c r="AT339" s="219" t="s">
        <v>154</v>
      </c>
      <c r="AU339" s="219" t="s">
        <v>82</v>
      </c>
      <c r="AY339" s="20" t="s">
        <v>152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80</v>
      </c>
      <c r="BK339" s="220">
        <f>ROUND(I339*H339,2)</f>
        <v>0</v>
      </c>
      <c r="BL339" s="20" t="s">
        <v>157</v>
      </c>
      <c r="BM339" s="219" t="s">
        <v>1384</v>
      </c>
    </row>
    <row r="340" s="2" customFormat="1">
      <c r="A340" s="41"/>
      <c r="B340" s="42"/>
      <c r="C340" s="43"/>
      <c r="D340" s="254" t="s">
        <v>173</v>
      </c>
      <c r="E340" s="43"/>
      <c r="F340" s="255" t="s">
        <v>1000</v>
      </c>
      <c r="G340" s="43"/>
      <c r="H340" s="43"/>
      <c r="I340" s="256"/>
      <c r="J340" s="43"/>
      <c r="K340" s="43"/>
      <c r="L340" s="47"/>
      <c r="M340" s="257"/>
      <c r="N340" s="258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173</v>
      </c>
      <c r="AU340" s="20" t="s">
        <v>82</v>
      </c>
    </row>
    <row r="341" s="14" customFormat="1">
      <c r="A341" s="14"/>
      <c r="B341" s="232"/>
      <c r="C341" s="233"/>
      <c r="D341" s="223" t="s">
        <v>159</v>
      </c>
      <c r="E341" s="234" t="s">
        <v>19</v>
      </c>
      <c r="F341" s="235" t="s">
        <v>708</v>
      </c>
      <c r="G341" s="233"/>
      <c r="H341" s="236">
        <v>5.2000000000000002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2" t="s">
        <v>159</v>
      </c>
      <c r="AU341" s="242" t="s">
        <v>82</v>
      </c>
      <c r="AV341" s="14" t="s">
        <v>82</v>
      </c>
      <c r="AW341" s="14" t="s">
        <v>34</v>
      </c>
      <c r="AX341" s="14" t="s">
        <v>80</v>
      </c>
      <c r="AY341" s="242" t="s">
        <v>152</v>
      </c>
    </row>
    <row r="342" s="12" customFormat="1" ht="20.88" customHeight="1">
      <c r="A342" s="12"/>
      <c r="B342" s="192"/>
      <c r="C342" s="193"/>
      <c r="D342" s="194" t="s">
        <v>71</v>
      </c>
      <c r="E342" s="206" t="s">
        <v>623</v>
      </c>
      <c r="F342" s="206" t="s">
        <v>667</v>
      </c>
      <c r="G342" s="193"/>
      <c r="H342" s="193"/>
      <c r="I342" s="196"/>
      <c r="J342" s="207">
        <f>BK342</f>
        <v>0</v>
      </c>
      <c r="K342" s="193"/>
      <c r="L342" s="198"/>
      <c r="M342" s="199"/>
      <c r="N342" s="200"/>
      <c r="O342" s="200"/>
      <c r="P342" s="201">
        <f>SUM(P343:P344)</f>
        <v>0</v>
      </c>
      <c r="Q342" s="200"/>
      <c r="R342" s="201">
        <f>SUM(R343:R344)</f>
        <v>0</v>
      </c>
      <c r="S342" s="200"/>
      <c r="T342" s="202">
        <f>SUM(T343:T344)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3" t="s">
        <v>80</v>
      </c>
      <c r="AT342" s="204" t="s">
        <v>71</v>
      </c>
      <c r="AU342" s="204" t="s">
        <v>82</v>
      </c>
      <c r="AY342" s="203" t="s">
        <v>152</v>
      </c>
      <c r="BK342" s="205">
        <f>SUM(BK343:BK344)</f>
        <v>0</v>
      </c>
    </row>
    <row r="343" s="2" customFormat="1" ht="24.15" customHeight="1">
      <c r="A343" s="41"/>
      <c r="B343" s="42"/>
      <c r="C343" s="208" t="s">
        <v>499</v>
      </c>
      <c r="D343" s="208" t="s">
        <v>154</v>
      </c>
      <c r="E343" s="209" t="s">
        <v>669</v>
      </c>
      <c r="F343" s="210" t="s">
        <v>670</v>
      </c>
      <c r="G343" s="211" t="s">
        <v>193</v>
      </c>
      <c r="H343" s="212">
        <v>648.60000000000002</v>
      </c>
      <c r="I343" s="213"/>
      <c r="J343" s="214">
        <f>ROUND(I343*H343,2)</f>
        <v>0</v>
      </c>
      <c r="K343" s="210" t="s">
        <v>19</v>
      </c>
      <c r="L343" s="47"/>
      <c r="M343" s="215" t="s">
        <v>19</v>
      </c>
      <c r="N343" s="216" t="s">
        <v>43</v>
      </c>
      <c r="O343" s="87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9" t="s">
        <v>157</v>
      </c>
      <c r="AT343" s="219" t="s">
        <v>154</v>
      </c>
      <c r="AU343" s="219" t="s">
        <v>97</v>
      </c>
      <c r="AY343" s="20" t="s">
        <v>152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80</v>
      </c>
      <c r="BK343" s="220">
        <f>ROUND(I343*H343,2)</f>
        <v>0</v>
      </c>
      <c r="BL343" s="20" t="s">
        <v>157</v>
      </c>
      <c r="BM343" s="219" t="s">
        <v>1385</v>
      </c>
    </row>
    <row r="344" s="14" customFormat="1">
      <c r="A344" s="14"/>
      <c r="B344" s="232"/>
      <c r="C344" s="233"/>
      <c r="D344" s="223" t="s">
        <v>159</v>
      </c>
      <c r="E344" s="234" t="s">
        <v>19</v>
      </c>
      <c r="F344" s="235" t="s">
        <v>1386</v>
      </c>
      <c r="G344" s="233"/>
      <c r="H344" s="236">
        <v>648.60000000000002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2" t="s">
        <v>159</v>
      </c>
      <c r="AU344" s="242" t="s">
        <v>97</v>
      </c>
      <c r="AV344" s="14" t="s">
        <v>82</v>
      </c>
      <c r="AW344" s="14" t="s">
        <v>34</v>
      </c>
      <c r="AX344" s="14" t="s">
        <v>80</v>
      </c>
      <c r="AY344" s="242" t="s">
        <v>152</v>
      </c>
    </row>
    <row r="345" s="12" customFormat="1" ht="22.8" customHeight="1">
      <c r="A345" s="12"/>
      <c r="B345" s="192"/>
      <c r="C345" s="193"/>
      <c r="D345" s="194" t="s">
        <v>71</v>
      </c>
      <c r="E345" s="206" t="s">
        <v>673</v>
      </c>
      <c r="F345" s="206" t="s">
        <v>674</v>
      </c>
      <c r="G345" s="193"/>
      <c r="H345" s="193"/>
      <c r="I345" s="196"/>
      <c r="J345" s="207">
        <f>BK345</f>
        <v>0</v>
      </c>
      <c r="K345" s="193"/>
      <c r="L345" s="198"/>
      <c r="M345" s="199"/>
      <c r="N345" s="200"/>
      <c r="O345" s="200"/>
      <c r="P345" s="201">
        <f>SUM(P346:P360)</f>
        <v>0</v>
      </c>
      <c r="Q345" s="200"/>
      <c r="R345" s="201">
        <f>SUM(R346:R360)</f>
        <v>0</v>
      </c>
      <c r="S345" s="200"/>
      <c r="T345" s="202">
        <f>SUM(T346:T360)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3" t="s">
        <v>80</v>
      </c>
      <c r="AT345" s="204" t="s">
        <v>71</v>
      </c>
      <c r="AU345" s="204" t="s">
        <v>80</v>
      </c>
      <c r="AY345" s="203" t="s">
        <v>152</v>
      </c>
      <c r="BK345" s="205">
        <f>SUM(BK346:BK360)</f>
        <v>0</v>
      </c>
    </row>
    <row r="346" s="2" customFormat="1" ht="37.8" customHeight="1">
      <c r="A346" s="41"/>
      <c r="B346" s="42"/>
      <c r="C346" s="208" t="s">
        <v>503</v>
      </c>
      <c r="D346" s="208" t="s">
        <v>154</v>
      </c>
      <c r="E346" s="209" t="s">
        <v>676</v>
      </c>
      <c r="F346" s="210" t="s">
        <v>677</v>
      </c>
      <c r="G346" s="211" t="s">
        <v>281</v>
      </c>
      <c r="H346" s="212">
        <v>230.65700000000001</v>
      </c>
      <c r="I346" s="213"/>
      <c r="J346" s="214">
        <f>ROUND(I346*H346,2)</f>
        <v>0</v>
      </c>
      <c r="K346" s="210" t="s">
        <v>19</v>
      </c>
      <c r="L346" s="47"/>
      <c r="M346" s="215" t="s">
        <v>19</v>
      </c>
      <c r="N346" s="216" t="s">
        <v>43</v>
      </c>
      <c r="O346" s="87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9" t="s">
        <v>157</v>
      </c>
      <c r="AT346" s="219" t="s">
        <v>154</v>
      </c>
      <c r="AU346" s="219" t="s">
        <v>82</v>
      </c>
      <c r="AY346" s="20" t="s">
        <v>152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80</v>
      </c>
      <c r="BK346" s="220">
        <f>ROUND(I346*H346,2)</f>
        <v>0</v>
      </c>
      <c r="BL346" s="20" t="s">
        <v>157</v>
      </c>
      <c r="BM346" s="219" t="s">
        <v>1387</v>
      </c>
    </row>
    <row r="347" s="13" customFormat="1">
      <c r="A347" s="13"/>
      <c r="B347" s="221"/>
      <c r="C347" s="222"/>
      <c r="D347" s="223" t="s">
        <v>159</v>
      </c>
      <c r="E347" s="224" t="s">
        <v>19</v>
      </c>
      <c r="F347" s="225" t="s">
        <v>1004</v>
      </c>
      <c r="G347" s="222"/>
      <c r="H347" s="224" t="s">
        <v>19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159</v>
      </c>
      <c r="AU347" s="231" t="s">
        <v>82</v>
      </c>
      <c r="AV347" s="13" t="s">
        <v>80</v>
      </c>
      <c r="AW347" s="13" t="s">
        <v>34</v>
      </c>
      <c r="AX347" s="13" t="s">
        <v>72</v>
      </c>
      <c r="AY347" s="231" t="s">
        <v>152</v>
      </c>
    </row>
    <row r="348" s="13" customFormat="1">
      <c r="A348" s="13"/>
      <c r="B348" s="221"/>
      <c r="C348" s="222"/>
      <c r="D348" s="223" t="s">
        <v>159</v>
      </c>
      <c r="E348" s="224" t="s">
        <v>19</v>
      </c>
      <c r="F348" s="225" t="s">
        <v>679</v>
      </c>
      <c r="G348" s="222"/>
      <c r="H348" s="224" t="s">
        <v>19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1" t="s">
        <v>159</v>
      </c>
      <c r="AU348" s="231" t="s">
        <v>82</v>
      </c>
      <c r="AV348" s="13" t="s">
        <v>80</v>
      </c>
      <c r="AW348" s="13" t="s">
        <v>34</v>
      </c>
      <c r="AX348" s="13" t="s">
        <v>72</v>
      </c>
      <c r="AY348" s="231" t="s">
        <v>152</v>
      </c>
    </row>
    <row r="349" s="14" customFormat="1">
      <c r="A349" s="14"/>
      <c r="B349" s="232"/>
      <c r="C349" s="233"/>
      <c r="D349" s="223" t="s">
        <v>159</v>
      </c>
      <c r="E349" s="234" t="s">
        <v>19</v>
      </c>
      <c r="F349" s="235" t="s">
        <v>1388</v>
      </c>
      <c r="G349" s="233"/>
      <c r="H349" s="236">
        <v>48.747999999999998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2" t="s">
        <v>159</v>
      </c>
      <c r="AU349" s="242" t="s">
        <v>82</v>
      </c>
      <c r="AV349" s="14" t="s">
        <v>82</v>
      </c>
      <c r="AW349" s="14" t="s">
        <v>34</v>
      </c>
      <c r="AX349" s="14" t="s">
        <v>72</v>
      </c>
      <c r="AY349" s="242" t="s">
        <v>152</v>
      </c>
    </row>
    <row r="350" s="14" customFormat="1">
      <c r="A350" s="14"/>
      <c r="B350" s="232"/>
      <c r="C350" s="233"/>
      <c r="D350" s="223" t="s">
        <v>159</v>
      </c>
      <c r="E350" s="234" t="s">
        <v>19</v>
      </c>
      <c r="F350" s="235" t="s">
        <v>1389</v>
      </c>
      <c r="G350" s="233"/>
      <c r="H350" s="236">
        <v>17.010000000000002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2" t="s">
        <v>159</v>
      </c>
      <c r="AU350" s="242" t="s">
        <v>82</v>
      </c>
      <c r="AV350" s="14" t="s">
        <v>82</v>
      </c>
      <c r="AW350" s="14" t="s">
        <v>34</v>
      </c>
      <c r="AX350" s="14" t="s">
        <v>72</v>
      </c>
      <c r="AY350" s="242" t="s">
        <v>152</v>
      </c>
    </row>
    <row r="351" s="13" customFormat="1">
      <c r="A351" s="13"/>
      <c r="B351" s="221"/>
      <c r="C351" s="222"/>
      <c r="D351" s="223" t="s">
        <v>159</v>
      </c>
      <c r="E351" s="224" t="s">
        <v>19</v>
      </c>
      <c r="F351" s="225" t="s">
        <v>681</v>
      </c>
      <c r="G351" s="222"/>
      <c r="H351" s="224" t="s">
        <v>19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1" t="s">
        <v>159</v>
      </c>
      <c r="AU351" s="231" t="s">
        <v>82</v>
      </c>
      <c r="AV351" s="13" t="s">
        <v>80</v>
      </c>
      <c r="AW351" s="13" t="s">
        <v>34</v>
      </c>
      <c r="AX351" s="13" t="s">
        <v>72</v>
      </c>
      <c r="AY351" s="231" t="s">
        <v>152</v>
      </c>
    </row>
    <row r="352" s="14" customFormat="1">
      <c r="A352" s="14"/>
      <c r="B352" s="232"/>
      <c r="C352" s="233"/>
      <c r="D352" s="223" t="s">
        <v>159</v>
      </c>
      <c r="E352" s="234" t="s">
        <v>19</v>
      </c>
      <c r="F352" s="235" t="s">
        <v>1390</v>
      </c>
      <c r="G352" s="233"/>
      <c r="H352" s="236">
        <v>139.595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2" t="s">
        <v>159</v>
      </c>
      <c r="AU352" s="242" t="s">
        <v>82</v>
      </c>
      <c r="AV352" s="14" t="s">
        <v>82</v>
      </c>
      <c r="AW352" s="14" t="s">
        <v>34</v>
      </c>
      <c r="AX352" s="14" t="s">
        <v>72</v>
      </c>
      <c r="AY352" s="242" t="s">
        <v>152</v>
      </c>
    </row>
    <row r="353" s="14" customFormat="1">
      <c r="A353" s="14"/>
      <c r="B353" s="232"/>
      <c r="C353" s="233"/>
      <c r="D353" s="223" t="s">
        <v>159</v>
      </c>
      <c r="E353" s="234" t="s">
        <v>19</v>
      </c>
      <c r="F353" s="235" t="s">
        <v>1391</v>
      </c>
      <c r="G353" s="233"/>
      <c r="H353" s="236">
        <v>25.303999999999998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2" t="s">
        <v>159</v>
      </c>
      <c r="AU353" s="242" t="s">
        <v>82</v>
      </c>
      <c r="AV353" s="14" t="s">
        <v>82</v>
      </c>
      <c r="AW353" s="14" t="s">
        <v>34</v>
      </c>
      <c r="AX353" s="14" t="s">
        <v>72</v>
      </c>
      <c r="AY353" s="242" t="s">
        <v>152</v>
      </c>
    </row>
    <row r="354" s="15" customFormat="1">
      <c r="A354" s="15"/>
      <c r="B354" s="243"/>
      <c r="C354" s="244"/>
      <c r="D354" s="223" t="s">
        <v>159</v>
      </c>
      <c r="E354" s="245" t="s">
        <v>19</v>
      </c>
      <c r="F354" s="246" t="s">
        <v>168</v>
      </c>
      <c r="G354" s="244"/>
      <c r="H354" s="247">
        <v>230.65700000000001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3" t="s">
        <v>159</v>
      </c>
      <c r="AU354" s="253" t="s">
        <v>82</v>
      </c>
      <c r="AV354" s="15" t="s">
        <v>157</v>
      </c>
      <c r="AW354" s="15" t="s">
        <v>34</v>
      </c>
      <c r="AX354" s="15" t="s">
        <v>80</v>
      </c>
      <c r="AY354" s="253" t="s">
        <v>152</v>
      </c>
    </row>
    <row r="355" s="2" customFormat="1" ht="37.8" customHeight="1">
      <c r="A355" s="41"/>
      <c r="B355" s="42"/>
      <c r="C355" s="208" t="s">
        <v>507</v>
      </c>
      <c r="D355" s="208" t="s">
        <v>154</v>
      </c>
      <c r="E355" s="209" t="s">
        <v>684</v>
      </c>
      <c r="F355" s="210" t="s">
        <v>685</v>
      </c>
      <c r="G355" s="211" t="s">
        <v>281</v>
      </c>
      <c r="H355" s="212">
        <v>3921.1689999999999</v>
      </c>
      <c r="I355" s="213"/>
      <c r="J355" s="214">
        <f>ROUND(I355*H355,2)</f>
        <v>0</v>
      </c>
      <c r="K355" s="210" t="s">
        <v>19</v>
      </c>
      <c r="L355" s="47"/>
      <c r="M355" s="215" t="s">
        <v>19</v>
      </c>
      <c r="N355" s="216" t="s">
        <v>43</v>
      </c>
      <c r="O355" s="87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9" t="s">
        <v>157</v>
      </c>
      <c r="AT355" s="219" t="s">
        <v>154</v>
      </c>
      <c r="AU355" s="219" t="s">
        <v>82</v>
      </c>
      <c r="AY355" s="20" t="s">
        <v>152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80</v>
      </c>
      <c r="BK355" s="220">
        <f>ROUND(I355*H355,2)</f>
        <v>0</v>
      </c>
      <c r="BL355" s="20" t="s">
        <v>157</v>
      </c>
      <c r="BM355" s="219" t="s">
        <v>1392</v>
      </c>
    </row>
    <row r="356" s="14" customFormat="1">
      <c r="A356" s="14"/>
      <c r="B356" s="232"/>
      <c r="C356" s="233"/>
      <c r="D356" s="223" t="s">
        <v>159</v>
      </c>
      <c r="E356" s="234" t="s">
        <v>19</v>
      </c>
      <c r="F356" s="235" t="s">
        <v>1393</v>
      </c>
      <c r="G356" s="233"/>
      <c r="H356" s="236">
        <v>3921.1689999999999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2" t="s">
        <v>159</v>
      </c>
      <c r="AU356" s="242" t="s">
        <v>82</v>
      </c>
      <c r="AV356" s="14" t="s">
        <v>82</v>
      </c>
      <c r="AW356" s="14" t="s">
        <v>34</v>
      </c>
      <c r="AX356" s="14" t="s">
        <v>80</v>
      </c>
      <c r="AY356" s="242" t="s">
        <v>152</v>
      </c>
    </row>
    <row r="357" s="2" customFormat="1" ht="24.15" customHeight="1">
      <c r="A357" s="41"/>
      <c r="B357" s="42"/>
      <c r="C357" s="208" t="s">
        <v>511</v>
      </c>
      <c r="D357" s="208" t="s">
        <v>154</v>
      </c>
      <c r="E357" s="209" t="s">
        <v>689</v>
      </c>
      <c r="F357" s="210" t="s">
        <v>690</v>
      </c>
      <c r="G357" s="211" t="s">
        <v>281</v>
      </c>
      <c r="H357" s="212">
        <v>230.65700000000001</v>
      </c>
      <c r="I357" s="213"/>
      <c r="J357" s="214">
        <f>ROUND(I357*H357,2)</f>
        <v>0</v>
      </c>
      <c r="K357" s="210" t="s">
        <v>19</v>
      </c>
      <c r="L357" s="47"/>
      <c r="M357" s="215" t="s">
        <v>19</v>
      </c>
      <c r="N357" s="216" t="s">
        <v>43</v>
      </c>
      <c r="O357" s="87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9" t="s">
        <v>157</v>
      </c>
      <c r="AT357" s="219" t="s">
        <v>154</v>
      </c>
      <c r="AU357" s="219" t="s">
        <v>82</v>
      </c>
      <c r="AY357" s="20" t="s">
        <v>152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80</v>
      </c>
      <c r="BK357" s="220">
        <f>ROUND(I357*H357,2)</f>
        <v>0</v>
      </c>
      <c r="BL357" s="20" t="s">
        <v>157</v>
      </c>
      <c r="BM357" s="219" t="s">
        <v>1394</v>
      </c>
    </row>
    <row r="358" s="14" customFormat="1">
      <c r="A358" s="14"/>
      <c r="B358" s="232"/>
      <c r="C358" s="233"/>
      <c r="D358" s="223" t="s">
        <v>159</v>
      </c>
      <c r="E358" s="234" t="s">
        <v>19</v>
      </c>
      <c r="F358" s="235" t="s">
        <v>1395</v>
      </c>
      <c r="G358" s="233"/>
      <c r="H358" s="236">
        <v>230.65700000000001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2" t="s">
        <v>159</v>
      </c>
      <c r="AU358" s="242" t="s">
        <v>82</v>
      </c>
      <c r="AV358" s="14" t="s">
        <v>82</v>
      </c>
      <c r="AW358" s="14" t="s">
        <v>34</v>
      </c>
      <c r="AX358" s="14" t="s">
        <v>80</v>
      </c>
      <c r="AY358" s="242" t="s">
        <v>152</v>
      </c>
    </row>
    <row r="359" s="2" customFormat="1" ht="44.25" customHeight="1">
      <c r="A359" s="41"/>
      <c r="B359" s="42"/>
      <c r="C359" s="208" t="s">
        <v>516</v>
      </c>
      <c r="D359" s="208" t="s">
        <v>154</v>
      </c>
      <c r="E359" s="209" t="s">
        <v>694</v>
      </c>
      <c r="F359" s="210" t="s">
        <v>695</v>
      </c>
      <c r="G359" s="211" t="s">
        <v>281</v>
      </c>
      <c r="H359" s="212">
        <v>230.65700000000001</v>
      </c>
      <c r="I359" s="213"/>
      <c r="J359" s="214">
        <f>ROUND(I359*H359,2)</f>
        <v>0</v>
      </c>
      <c r="K359" s="210" t="s">
        <v>19</v>
      </c>
      <c r="L359" s="47"/>
      <c r="M359" s="215" t="s">
        <v>19</v>
      </c>
      <c r="N359" s="216" t="s">
        <v>43</v>
      </c>
      <c r="O359" s="87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9" t="s">
        <v>157</v>
      </c>
      <c r="AT359" s="219" t="s">
        <v>154</v>
      </c>
      <c r="AU359" s="219" t="s">
        <v>82</v>
      </c>
      <c r="AY359" s="20" t="s">
        <v>152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80</v>
      </c>
      <c r="BK359" s="220">
        <f>ROUND(I359*H359,2)</f>
        <v>0</v>
      </c>
      <c r="BL359" s="20" t="s">
        <v>157</v>
      </c>
      <c r="BM359" s="219" t="s">
        <v>1396</v>
      </c>
    </row>
    <row r="360" s="14" customFormat="1">
      <c r="A360" s="14"/>
      <c r="B360" s="232"/>
      <c r="C360" s="233"/>
      <c r="D360" s="223" t="s">
        <v>159</v>
      </c>
      <c r="E360" s="234" t="s">
        <v>19</v>
      </c>
      <c r="F360" s="235" t="s">
        <v>1395</v>
      </c>
      <c r="G360" s="233"/>
      <c r="H360" s="236">
        <v>230.65700000000001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2" t="s">
        <v>159</v>
      </c>
      <c r="AU360" s="242" t="s">
        <v>82</v>
      </c>
      <c r="AV360" s="14" t="s">
        <v>82</v>
      </c>
      <c r="AW360" s="14" t="s">
        <v>34</v>
      </c>
      <c r="AX360" s="14" t="s">
        <v>80</v>
      </c>
      <c r="AY360" s="242" t="s">
        <v>152</v>
      </c>
    </row>
    <row r="361" s="12" customFormat="1" ht="22.8" customHeight="1">
      <c r="A361" s="12"/>
      <c r="B361" s="192"/>
      <c r="C361" s="193"/>
      <c r="D361" s="194" t="s">
        <v>71</v>
      </c>
      <c r="E361" s="206" t="s">
        <v>697</v>
      </c>
      <c r="F361" s="206" t="s">
        <v>698</v>
      </c>
      <c r="G361" s="193"/>
      <c r="H361" s="193"/>
      <c r="I361" s="196"/>
      <c r="J361" s="207">
        <f>BK361</f>
        <v>0</v>
      </c>
      <c r="K361" s="193"/>
      <c r="L361" s="198"/>
      <c r="M361" s="199"/>
      <c r="N361" s="200"/>
      <c r="O361" s="200"/>
      <c r="P361" s="201">
        <f>SUM(P362:P364)</f>
        <v>0</v>
      </c>
      <c r="Q361" s="200"/>
      <c r="R361" s="201">
        <f>SUM(R362:R364)</f>
        <v>0</v>
      </c>
      <c r="S361" s="200"/>
      <c r="T361" s="202">
        <f>SUM(T362:T364)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3" t="s">
        <v>80</v>
      </c>
      <c r="AT361" s="204" t="s">
        <v>71</v>
      </c>
      <c r="AU361" s="204" t="s">
        <v>80</v>
      </c>
      <c r="AY361" s="203" t="s">
        <v>152</v>
      </c>
      <c r="BK361" s="205">
        <f>SUM(BK362:BK364)</f>
        <v>0</v>
      </c>
    </row>
    <row r="362" s="2" customFormat="1" ht="44.25" customHeight="1">
      <c r="A362" s="41"/>
      <c r="B362" s="42"/>
      <c r="C362" s="208" t="s">
        <v>520</v>
      </c>
      <c r="D362" s="208" t="s">
        <v>154</v>
      </c>
      <c r="E362" s="209" t="s">
        <v>700</v>
      </c>
      <c r="F362" s="210" t="s">
        <v>701</v>
      </c>
      <c r="G362" s="211" t="s">
        <v>281</v>
      </c>
      <c r="H362" s="212">
        <v>318.80000000000001</v>
      </c>
      <c r="I362" s="213"/>
      <c r="J362" s="214">
        <f>ROUND(I362*H362,2)</f>
        <v>0</v>
      </c>
      <c r="K362" s="210" t="s">
        <v>19</v>
      </c>
      <c r="L362" s="47"/>
      <c r="M362" s="215" t="s">
        <v>19</v>
      </c>
      <c r="N362" s="216" t="s">
        <v>43</v>
      </c>
      <c r="O362" s="87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9" t="s">
        <v>157</v>
      </c>
      <c r="AT362" s="219" t="s">
        <v>154</v>
      </c>
      <c r="AU362" s="219" t="s">
        <v>82</v>
      </c>
      <c r="AY362" s="20" t="s">
        <v>152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80</v>
      </c>
      <c r="BK362" s="220">
        <f>ROUND(I362*H362,2)</f>
        <v>0</v>
      </c>
      <c r="BL362" s="20" t="s">
        <v>157</v>
      </c>
      <c r="BM362" s="219" t="s">
        <v>1397</v>
      </c>
    </row>
    <row r="363" s="2" customFormat="1" ht="49.05" customHeight="1">
      <c r="A363" s="41"/>
      <c r="B363" s="42"/>
      <c r="C363" s="208" t="s">
        <v>523</v>
      </c>
      <c r="D363" s="208" t="s">
        <v>154</v>
      </c>
      <c r="E363" s="209" t="s">
        <v>704</v>
      </c>
      <c r="F363" s="210" t="s">
        <v>705</v>
      </c>
      <c r="G363" s="211" t="s">
        <v>281</v>
      </c>
      <c r="H363" s="212">
        <v>1.4059999999999999</v>
      </c>
      <c r="I363" s="213"/>
      <c r="J363" s="214">
        <f>ROUND(I363*H363,2)</f>
        <v>0</v>
      </c>
      <c r="K363" s="210" t="s">
        <v>177</v>
      </c>
      <c r="L363" s="47"/>
      <c r="M363" s="215" t="s">
        <v>19</v>
      </c>
      <c r="N363" s="216" t="s">
        <v>43</v>
      </c>
      <c r="O363" s="87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9" t="s">
        <v>157</v>
      </c>
      <c r="AT363" s="219" t="s">
        <v>154</v>
      </c>
      <c r="AU363" s="219" t="s">
        <v>82</v>
      </c>
      <c r="AY363" s="20" t="s">
        <v>152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80</v>
      </c>
      <c r="BK363" s="220">
        <f>ROUND(I363*H363,2)</f>
        <v>0</v>
      </c>
      <c r="BL363" s="20" t="s">
        <v>157</v>
      </c>
      <c r="BM363" s="219" t="s">
        <v>1398</v>
      </c>
    </row>
    <row r="364" s="2" customFormat="1">
      <c r="A364" s="41"/>
      <c r="B364" s="42"/>
      <c r="C364" s="43"/>
      <c r="D364" s="254" t="s">
        <v>173</v>
      </c>
      <c r="E364" s="43"/>
      <c r="F364" s="255" t="s">
        <v>707</v>
      </c>
      <c r="G364" s="43"/>
      <c r="H364" s="43"/>
      <c r="I364" s="256"/>
      <c r="J364" s="43"/>
      <c r="K364" s="43"/>
      <c r="L364" s="47"/>
      <c r="M364" s="269"/>
      <c r="N364" s="270"/>
      <c r="O364" s="271"/>
      <c r="P364" s="271"/>
      <c r="Q364" s="271"/>
      <c r="R364" s="271"/>
      <c r="S364" s="271"/>
      <c r="T364" s="272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173</v>
      </c>
      <c r="AU364" s="20" t="s">
        <v>82</v>
      </c>
    </row>
    <row r="365" s="2" customFormat="1" ht="6.96" customHeight="1">
      <c r="A365" s="41"/>
      <c r="B365" s="62"/>
      <c r="C365" s="63"/>
      <c r="D365" s="63"/>
      <c r="E365" s="63"/>
      <c r="F365" s="63"/>
      <c r="G365" s="63"/>
      <c r="H365" s="63"/>
      <c r="I365" s="63"/>
      <c r="J365" s="63"/>
      <c r="K365" s="63"/>
      <c r="L365" s="47"/>
      <c r="M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</row>
  </sheetData>
  <sheetProtection sheet="1" autoFilter="0" formatColumns="0" formatRows="0" objects="1" scenarios="1" spinCount="100000" saltValue="6PuJSDy4vHl01hKYyU+LyLyfzZlKkpGi/KLYq6++5RKNMfVnq9wqKXaqOJcdt/joems1o3CL5ya7CSKFpV/Plw==" hashValue="8LMI3Zo0mu3En68riGy+cUXEpVRwfNCCG/4CXaogTdN9xq/mjXRql1hwd4e27qqn7ac/DN6yX3dGtPoov8kqiw==" algorithmName="SHA-512" password="CC35"/>
  <autoFilter ref="C89:K36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3106451"/>
    <hyperlink ref="F98" r:id="rId2" display="https://podminky.urs.cz/item/CS_URS_2024_02/113106471"/>
    <hyperlink ref="F107" r:id="rId3" display="https://podminky.urs.cz/item/CS_URS_2024_02/113107163"/>
    <hyperlink ref="F127" r:id="rId4" display="https://podminky.urs.cz/item/CS_URS_2024_02/113107242"/>
    <hyperlink ref="F131" r:id="rId5" display="https://podminky.urs.cz/item/CS_URS_2024_02/113107243"/>
    <hyperlink ref="F134" r:id="rId6" display="https://podminky.urs.cz/item/CS_URS_2024_01/113154232"/>
    <hyperlink ref="F139" r:id="rId7" display="https://podminky.urs.cz/item/CS_URS_2024_02/113202111"/>
    <hyperlink ref="F145" r:id="rId8" display="https://podminky.urs.cz/item/CS_URS_2024_02/119001401"/>
    <hyperlink ref="F155" r:id="rId9" display="https://podminky.urs.cz/item/CS_URS_2024_02/121151113"/>
    <hyperlink ref="F159" r:id="rId10" display="https://podminky.urs.cz/item/CS_URS_2024_02/132254206"/>
    <hyperlink ref="F181" r:id="rId11" display="https://podminky.urs.cz/item/CS_URS_2024_02/132354206"/>
    <hyperlink ref="F212" r:id="rId12" display="https://podminky.urs.cz/item/CS_URS_2024_02/162451106"/>
    <hyperlink ref="F215" r:id="rId13" display="https://podminky.urs.cz/item/CS_URS_2024_02/162451126"/>
    <hyperlink ref="F249" r:id="rId14" display="https://podminky.urs.cz/item/CS_URS_2024_02/181351103"/>
    <hyperlink ref="F253" r:id="rId15" display="https://podminky.urs.cz/item/CS_URS_2024_01/181411121"/>
    <hyperlink ref="F260" r:id="rId16" display="https://podminky.urs.cz/item/CS_URS_2024_01/212751103"/>
    <hyperlink ref="F269" r:id="rId17" display="https://podminky.urs.cz/item/CS_URS_2024_02/564730001"/>
    <hyperlink ref="F273" r:id="rId18" display="https://podminky.urs.cz/item/CS_URS_2024_02/564730101"/>
    <hyperlink ref="F276" r:id="rId19" display="https://podminky.urs.cz/item/CS_URS_2024_02/564750001"/>
    <hyperlink ref="F281" r:id="rId20" display="https://podminky.urs.cz/item/CS_URS_2024_02/564760101"/>
    <hyperlink ref="F284" r:id="rId21" display="https://podminky.urs.cz/item/CS_URS_2024_02/564761101"/>
    <hyperlink ref="F293" r:id="rId22" display="https://podminky.urs.cz/item/CS_URS_2024_01/564851111"/>
    <hyperlink ref="F299" r:id="rId23" display="https://podminky.urs.cz/item/CS_URS_2024_02/564861112"/>
    <hyperlink ref="F302" r:id="rId24" display="https://podminky.urs.cz/item/CS_URS_2024_02/564910411"/>
    <hyperlink ref="F305" r:id="rId25" display="https://podminky.urs.cz/item/CS_URS_2024_02/572341111"/>
    <hyperlink ref="F308" r:id="rId26" display="https://podminky.urs.cz/item/CS_URS_2024_01/591111111"/>
    <hyperlink ref="F311" r:id="rId27" display="https://podminky.urs.cz/item/CS_URS_2024_02/596211110"/>
    <hyperlink ref="F314" r:id="rId28" display="https://podminky.urs.cz/item/CS_URS_2024_02/596212210"/>
    <hyperlink ref="F318" r:id="rId29" display="https://podminky.urs.cz/item/CS_URS_2024_02/830311811"/>
    <hyperlink ref="F320" r:id="rId30" display="https://podminky.urs.cz/item/CS_URS_2024_01/871313121"/>
    <hyperlink ref="F324" r:id="rId31" display="https://podminky.urs.cz/item/CS_URS_2024_01/877310310"/>
    <hyperlink ref="F333" r:id="rId32" display="https://podminky.urs.cz/item/CS_URS_2024_02/916241112"/>
    <hyperlink ref="F335" r:id="rId33" display="https://podminky.urs.cz/item/CS_URS_2024_02/979021112"/>
    <hyperlink ref="F337" r:id="rId34" display="https://podminky.urs.cz/item/CS_URS_2024_02/979051121"/>
    <hyperlink ref="F340" r:id="rId35" display="https://podminky.urs.cz/item/CS_URS_2024_02/979071011"/>
    <hyperlink ref="F364" r:id="rId36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101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Sušice-ul.Palackého-obnova vodovodu a kanalizace od křižovatky Nad lípou po ulici Na stráni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1399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tr">
        <f>IF('Rekapitulace stavby'!AN10="","",'Rekapitulace stavby'!AN10)</f>
        <v/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tr">
        <f>IF('Rekapitulace stavby'!E11="","",'Rekapitulace stavby'!E11)</f>
        <v xml:space="preserve"> </v>
      </c>
      <c r="F15" s="41"/>
      <c r="G15" s="41"/>
      <c r="H15" s="41"/>
      <c r="I15" s="136" t="s">
        <v>27</v>
      </c>
      <c r="J15" s="140" t="str">
        <f>IF('Rekapitulace stavby'!AN11="","",'Rekapitulace stavby'!AN11)</f>
        <v/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28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27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30</v>
      </c>
      <c r="E20" s="41"/>
      <c r="F20" s="41"/>
      <c r="G20" s="41"/>
      <c r="H20" s="41"/>
      <c r="I20" s="136" t="s">
        <v>26</v>
      </c>
      <c r="J20" s="140" t="s">
        <v>31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32</v>
      </c>
      <c r="F21" s="41"/>
      <c r="G21" s="41"/>
      <c r="H21" s="41"/>
      <c r="I21" s="136" t="s">
        <v>27</v>
      </c>
      <c r="J21" s="140" t="s">
        <v>33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35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27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ROUND((SUM(BE84:BE101)),  2)</f>
        <v>0</v>
      </c>
      <c r="G33" s="41"/>
      <c r="H33" s="41"/>
      <c r="I33" s="152">
        <v>0.20999999999999999</v>
      </c>
      <c r="J33" s="151">
        <f>ROUND(((SUM(BE84:BE101))*I33),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ROUND((SUM(BF84:BF101)),  2)</f>
        <v>0</v>
      </c>
      <c r="G34" s="41"/>
      <c r="H34" s="41"/>
      <c r="I34" s="152">
        <v>0.12</v>
      </c>
      <c r="J34" s="151">
        <f>ROUND(((SUM(BF84:BF101))*I34),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ROUND((SUM(BG84:BG101)),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ROUND((SUM(BH84:BH101)),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ROUND((SUM(BI84:BI101)),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122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Sušice-ul.Palackého-obnova vodovodu a kanalizace od křižovatky Nad lípou po ulici Na stráni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VRN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13. 1. 2025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>VAK SERVIS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123</v>
      </c>
      <c r="D57" s="166"/>
      <c r="E57" s="166"/>
      <c r="F57" s="166"/>
      <c r="G57" s="166"/>
      <c r="H57" s="166"/>
      <c r="I57" s="166"/>
      <c r="J57" s="167" t="s">
        <v>124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125</v>
      </c>
    </row>
    <row r="60" s="9" customFormat="1" ht="24.96" customHeight="1">
      <c r="A60" s="9"/>
      <c r="B60" s="169"/>
      <c r="C60" s="170"/>
      <c r="D60" s="171" t="s">
        <v>1400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1401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1402</v>
      </c>
      <c r="E62" s="178"/>
      <c r="F62" s="178"/>
      <c r="G62" s="178"/>
      <c r="H62" s="178"/>
      <c r="I62" s="178"/>
      <c r="J62" s="179">
        <f>J91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1403</v>
      </c>
      <c r="E63" s="178"/>
      <c r="F63" s="178"/>
      <c r="G63" s="178"/>
      <c r="H63" s="178"/>
      <c r="I63" s="178"/>
      <c r="J63" s="179">
        <f>J93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1404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137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64" t="str">
        <f>E7</f>
        <v>Sušice-ul.Palackého-obnova vodovodu a kanalizace od křižovatky Nad lípou po ulici Na stráni</v>
      </c>
      <c r="F74" s="35"/>
      <c r="G74" s="35"/>
      <c r="H74" s="35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113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VRN</v>
      </c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13. 1. 2025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>VAK SERVIS s.r.o.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 xml:space="preserve"> 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1"/>
      <c r="B83" s="182"/>
      <c r="C83" s="183" t="s">
        <v>138</v>
      </c>
      <c r="D83" s="184" t="s">
        <v>57</v>
      </c>
      <c r="E83" s="184" t="s">
        <v>53</v>
      </c>
      <c r="F83" s="184" t="s">
        <v>54</v>
      </c>
      <c r="G83" s="184" t="s">
        <v>139</v>
      </c>
      <c r="H83" s="184" t="s">
        <v>140</v>
      </c>
      <c r="I83" s="184" t="s">
        <v>141</v>
      </c>
      <c r="J83" s="184" t="s">
        <v>124</v>
      </c>
      <c r="K83" s="185" t="s">
        <v>142</v>
      </c>
      <c r="L83" s="186"/>
      <c r="M83" s="95" t="s">
        <v>19</v>
      </c>
      <c r="N83" s="96" t="s">
        <v>42</v>
      </c>
      <c r="O83" s="96" t="s">
        <v>143</v>
      </c>
      <c r="P83" s="96" t="s">
        <v>144</v>
      </c>
      <c r="Q83" s="96" t="s">
        <v>145</v>
      </c>
      <c r="R83" s="96" t="s">
        <v>146</v>
      </c>
      <c r="S83" s="96" t="s">
        <v>147</v>
      </c>
      <c r="T83" s="97" t="s">
        <v>148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1"/>
      <c r="B84" s="42"/>
      <c r="C84" s="102" t="s">
        <v>149</v>
      </c>
      <c r="D84" s="43"/>
      <c r="E84" s="43"/>
      <c r="F84" s="43"/>
      <c r="G84" s="43"/>
      <c r="H84" s="43"/>
      <c r="I84" s="43"/>
      <c r="J84" s="187">
        <f>BK84</f>
        <v>0</v>
      </c>
      <c r="K84" s="43"/>
      <c r="L84" s="47"/>
      <c r="M84" s="98"/>
      <c r="N84" s="188"/>
      <c r="O84" s="99"/>
      <c r="P84" s="189">
        <f>P85</f>
        <v>0</v>
      </c>
      <c r="Q84" s="99"/>
      <c r="R84" s="189">
        <f>R85</f>
        <v>0</v>
      </c>
      <c r="S84" s="99"/>
      <c r="T84" s="19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125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71</v>
      </c>
      <c r="E85" s="195" t="s">
        <v>92</v>
      </c>
      <c r="F85" s="195" t="s">
        <v>1405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P86+P91+P93+P96</f>
        <v>0</v>
      </c>
      <c r="Q85" s="200"/>
      <c r="R85" s="201">
        <f>R86+R91+R93+R96</f>
        <v>0</v>
      </c>
      <c r="S85" s="200"/>
      <c r="T85" s="202">
        <f>T86+T91+T93+T96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80</v>
      </c>
      <c r="AT85" s="204" t="s">
        <v>71</v>
      </c>
      <c r="AU85" s="204" t="s">
        <v>72</v>
      </c>
      <c r="AY85" s="203" t="s">
        <v>152</v>
      </c>
      <c r="BK85" s="205">
        <f>BK86+BK91+BK93+BK96</f>
        <v>0</v>
      </c>
    </row>
    <row r="86" s="12" customFormat="1" ht="22.8" customHeight="1">
      <c r="A86" s="12"/>
      <c r="B86" s="192"/>
      <c r="C86" s="193"/>
      <c r="D86" s="194" t="s">
        <v>71</v>
      </c>
      <c r="E86" s="206" t="s">
        <v>1406</v>
      </c>
      <c r="F86" s="206" t="s">
        <v>1407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SUM(P87:P90)</f>
        <v>0</v>
      </c>
      <c r="Q86" s="200"/>
      <c r="R86" s="201">
        <f>SUM(R87:R90)</f>
        <v>0</v>
      </c>
      <c r="S86" s="200"/>
      <c r="T86" s="202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80</v>
      </c>
      <c r="AT86" s="204" t="s">
        <v>71</v>
      </c>
      <c r="AU86" s="204" t="s">
        <v>80</v>
      </c>
      <c r="AY86" s="203" t="s">
        <v>152</v>
      </c>
      <c r="BK86" s="205">
        <f>SUM(BK87:BK90)</f>
        <v>0</v>
      </c>
    </row>
    <row r="87" s="2" customFormat="1" ht="37.8" customHeight="1">
      <c r="A87" s="41"/>
      <c r="B87" s="42"/>
      <c r="C87" s="208" t="s">
        <v>80</v>
      </c>
      <c r="D87" s="208" t="s">
        <v>154</v>
      </c>
      <c r="E87" s="209" t="s">
        <v>1408</v>
      </c>
      <c r="F87" s="210" t="s">
        <v>1409</v>
      </c>
      <c r="G87" s="211" t="s">
        <v>656</v>
      </c>
      <c r="H87" s="212">
        <v>1</v>
      </c>
      <c r="I87" s="213"/>
      <c r="J87" s="214">
        <f>ROUND(I87*H87,2)</f>
        <v>0</v>
      </c>
      <c r="K87" s="210" t="s">
        <v>19</v>
      </c>
      <c r="L87" s="47"/>
      <c r="M87" s="215" t="s">
        <v>19</v>
      </c>
      <c r="N87" s="216" t="s">
        <v>43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1410</v>
      </c>
      <c r="AT87" s="219" t="s">
        <v>154</v>
      </c>
      <c r="AU87" s="219" t="s">
        <v>82</v>
      </c>
      <c r="AY87" s="20" t="s">
        <v>152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80</v>
      </c>
      <c r="BK87" s="220">
        <f>ROUND(I87*H87,2)</f>
        <v>0</v>
      </c>
      <c r="BL87" s="20" t="s">
        <v>1410</v>
      </c>
      <c r="BM87" s="219" t="s">
        <v>1411</v>
      </c>
    </row>
    <row r="88" s="2" customFormat="1" ht="37.8" customHeight="1">
      <c r="A88" s="41"/>
      <c r="B88" s="42"/>
      <c r="C88" s="208" t="s">
        <v>82</v>
      </c>
      <c r="D88" s="208" t="s">
        <v>154</v>
      </c>
      <c r="E88" s="209" t="s">
        <v>1412</v>
      </c>
      <c r="F88" s="210" t="s">
        <v>1413</v>
      </c>
      <c r="G88" s="211" t="s">
        <v>656</v>
      </c>
      <c r="H88" s="212">
        <v>1</v>
      </c>
      <c r="I88" s="213"/>
      <c r="J88" s="214">
        <f>ROUND(I88*H88,2)</f>
        <v>0</v>
      </c>
      <c r="K88" s="210" t="s">
        <v>19</v>
      </c>
      <c r="L88" s="47"/>
      <c r="M88" s="215" t="s">
        <v>19</v>
      </c>
      <c r="N88" s="216" t="s">
        <v>43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1410</v>
      </c>
      <c r="AT88" s="219" t="s">
        <v>154</v>
      </c>
      <c r="AU88" s="219" t="s">
        <v>82</v>
      </c>
      <c r="AY88" s="20" t="s">
        <v>152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80</v>
      </c>
      <c r="BK88" s="220">
        <f>ROUND(I88*H88,2)</f>
        <v>0</v>
      </c>
      <c r="BL88" s="20" t="s">
        <v>1410</v>
      </c>
      <c r="BM88" s="219" t="s">
        <v>1414</v>
      </c>
    </row>
    <row r="89" s="2" customFormat="1" ht="24.15" customHeight="1">
      <c r="A89" s="41"/>
      <c r="B89" s="42"/>
      <c r="C89" s="208" t="s">
        <v>97</v>
      </c>
      <c r="D89" s="208" t="s">
        <v>154</v>
      </c>
      <c r="E89" s="209" t="s">
        <v>1415</v>
      </c>
      <c r="F89" s="210" t="s">
        <v>1416</v>
      </c>
      <c r="G89" s="211" t="s">
        <v>656</v>
      </c>
      <c r="H89" s="212">
        <v>1</v>
      </c>
      <c r="I89" s="213"/>
      <c r="J89" s="214">
        <f>ROUND(I89*H89,2)</f>
        <v>0</v>
      </c>
      <c r="K89" s="210" t="s">
        <v>19</v>
      </c>
      <c r="L89" s="47"/>
      <c r="M89" s="215" t="s">
        <v>19</v>
      </c>
      <c r="N89" s="216" t="s">
        <v>43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1410</v>
      </c>
      <c r="AT89" s="219" t="s">
        <v>154</v>
      </c>
      <c r="AU89" s="219" t="s">
        <v>82</v>
      </c>
      <c r="AY89" s="20" t="s">
        <v>152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80</v>
      </c>
      <c r="BK89" s="220">
        <f>ROUND(I89*H89,2)</f>
        <v>0</v>
      </c>
      <c r="BL89" s="20" t="s">
        <v>1410</v>
      </c>
      <c r="BM89" s="219" t="s">
        <v>1417</v>
      </c>
    </row>
    <row r="90" s="2" customFormat="1" ht="16.5" customHeight="1">
      <c r="A90" s="41"/>
      <c r="B90" s="42"/>
      <c r="C90" s="208" t="s">
        <v>157</v>
      </c>
      <c r="D90" s="208" t="s">
        <v>154</v>
      </c>
      <c r="E90" s="209" t="s">
        <v>1418</v>
      </c>
      <c r="F90" s="210" t="s">
        <v>1419</v>
      </c>
      <c r="G90" s="211" t="s">
        <v>656</v>
      </c>
      <c r="H90" s="212">
        <v>1</v>
      </c>
      <c r="I90" s="213"/>
      <c r="J90" s="214">
        <f>ROUND(I90*H90,2)</f>
        <v>0</v>
      </c>
      <c r="K90" s="210" t="s">
        <v>19</v>
      </c>
      <c r="L90" s="47"/>
      <c r="M90" s="215" t="s">
        <v>19</v>
      </c>
      <c r="N90" s="216" t="s">
        <v>43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1410</v>
      </c>
      <c r="AT90" s="219" t="s">
        <v>154</v>
      </c>
      <c r="AU90" s="219" t="s">
        <v>82</v>
      </c>
      <c r="AY90" s="20" t="s">
        <v>152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80</v>
      </c>
      <c r="BK90" s="220">
        <f>ROUND(I90*H90,2)</f>
        <v>0</v>
      </c>
      <c r="BL90" s="20" t="s">
        <v>1410</v>
      </c>
      <c r="BM90" s="219" t="s">
        <v>1420</v>
      </c>
    </row>
    <row r="91" s="12" customFormat="1" ht="22.8" customHeight="1">
      <c r="A91" s="12"/>
      <c r="B91" s="192"/>
      <c r="C91" s="193"/>
      <c r="D91" s="194" t="s">
        <v>71</v>
      </c>
      <c r="E91" s="206" t="s">
        <v>1421</v>
      </c>
      <c r="F91" s="206" t="s">
        <v>1422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P92</f>
        <v>0</v>
      </c>
      <c r="Q91" s="200"/>
      <c r="R91" s="201">
        <f>R92</f>
        <v>0</v>
      </c>
      <c r="S91" s="200"/>
      <c r="T91" s="202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185</v>
      </c>
      <c r="AT91" s="204" t="s">
        <v>71</v>
      </c>
      <c r="AU91" s="204" t="s">
        <v>80</v>
      </c>
      <c r="AY91" s="203" t="s">
        <v>152</v>
      </c>
      <c r="BK91" s="205">
        <f>BK92</f>
        <v>0</v>
      </c>
    </row>
    <row r="92" s="2" customFormat="1" ht="49.05" customHeight="1">
      <c r="A92" s="41"/>
      <c r="B92" s="42"/>
      <c r="C92" s="208" t="s">
        <v>185</v>
      </c>
      <c r="D92" s="208" t="s">
        <v>154</v>
      </c>
      <c r="E92" s="209" t="s">
        <v>1423</v>
      </c>
      <c r="F92" s="210" t="s">
        <v>1424</v>
      </c>
      <c r="G92" s="211" t="s">
        <v>656</v>
      </c>
      <c r="H92" s="212">
        <v>1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43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1410</v>
      </c>
      <c r="AT92" s="219" t="s">
        <v>154</v>
      </c>
      <c r="AU92" s="219" t="s">
        <v>82</v>
      </c>
      <c r="AY92" s="20" t="s">
        <v>152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80</v>
      </c>
      <c r="BK92" s="220">
        <f>ROUND(I92*H92,2)</f>
        <v>0</v>
      </c>
      <c r="BL92" s="20" t="s">
        <v>1410</v>
      </c>
      <c r="BM92" s="219" t="s">
        <v>1425</v>
      </c>
    </row>
    <row r="93" s="12" customFormat="1" ht="22.8" customHeight="1">
      <c r="A93" s="12"/>
      <c r="B93" s="192"/>
      <c r="C93" s="193"/>
      <c r="D93" s="194" t="s">
        <v>71</v>
      </c>
      <c r="E93" s="206" t="s">
        <v>1426</v>
      </c>
      <c r="F93" s="206" t="s">
        <v>1427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SUM(P94:P95)</f>
        <v>0</v>
      </c>
      <c r="Q93" s="200"/>
      <c r="R93" s="201">
        <f>SUM(R94:R95)</f>
        <v>0</v>
      </c>
      <c r="S93" s="200"/>
      <c r="T93" s="202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185</v>
      </c>
      <c r="AT93" s="204" t="s">
        <v>71</v>
      </c>
      <c r="AU93" s="204" t="s">
        <v>80</v>
      </c>
      <c r="AY93" s="203" t="s">
        <v>152</v>
      </c>
      <c r="BK93" s="205">
        <f>SUM(BK94:BK95)</f>
        <v>0</v>
      </c>
    </row>
    <row r="94" s="2" customFormat="1" ht="24.15" customHeight="1">
      <c r="A94" s="41"/>
      <c r="B94" s="42"/>
      <c r="C94" s="208" t="s">
        <v>190</v>
      </c>
      <c r="D94" s="208" t="s">
        <v>154</v>
      </c>
      <c r="E94" s="209" t="s">
        <v>1428</v>
      </c>
      <c r="F94" s="210" t="s">
        <v>1429</v>
      </c>
      <c r="G94" s="211" t="s">
        <v>656</v>
      </c>
      <c r="H94" s="212">
        <v>1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43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1410</v>
      </c>
      <c r="AT94" s="219" t="s">
        <v>154</v>
      </c>
      <c r="AU94" s="219" t="s">
        <v>82</v>
      </c>
      <c r="AY94" s="20" t="s">
        <v>152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80</v>
      </c>
      <c r="BK94" s="220">
        <f>ROUND(I94*H94,2)</f>
        <v>0</v>
      </c>
      <c r="BL94" s="20" t="s">
        <v>1410</v>
      </c>
      <c r="BM94" s="219" t="s">
        <v>1430</v>
      </c>
    </row>
    <row r="95" s="2" customFormat="1" ht="78" customHeight="1">
      <c r="A95" s="41"/>
      <c r="B95" s="42"/>
      <c r="C95" s="208" t="s">
        <v>197</v>
      </c>
      <c r="D95" s="208" t="s">
        <v>154</v>
      </c>
      <c r="E95" s="209" t="s">
        <v>1431</v>
      </c>
      <c r="F95" s="210" t="s">
        <v>1432</v>
      </c>
      <c r="G95" s="211" t="s">
        <v>656</v>
      </c>
      <c r="H95" s="212">
        <v>1</v>
      </c>
      <c r="I95" s="213"/>
      <c r="J95" s="214">
        <f>ROUND(I95*H95,2)</f>
        <v>0</v>
      </c>
      <c r="K95" s="210" t="s">
        <v>19</v>
      </c>
      <c r="L95" s="47"/>
      <c r="M95" s="215" t="s">
        <v>19</v>
      </c>
      <c r="N95" s="216" t="s">
        <v>43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1410</v>
      </c>
      <c r="AT95" s="219" t="s">
        <v>154</v>
      </c>
      <c r="AU95" s="219" t="s">
        <v>82</v>
      </c>
      <c r="AY95" s="20" t="s">
        <v>152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80</v>
      </c>
      <c r="BK95" s="220">
        <f>ROUND(I95*H95,2)</f>
        <v>0</v>
      </c>
      <c r="BL95" s="20" t="s">
        <v>1410</v>
      </c>
      <c r="BM95" s="219" t="s">
        <v>1433</v>
      </c>
    </row>
    <row r="96" s="12" customFormat="1" ht="22.8" customHeight="1">
      <c r="A96" s="12"/>
      <c r="B96" s="192"/>
      <c r="C96" s="193"/>
      <c r="D96" s="194" t="s">
        <v>71</v>
      </c>
      <c r="E96" s="206" t="s">
        <v>1434</v>
      </c>
      <c r="F96" s="206" t="s">
        <v>1435</v>
      </c>
      <c r="G96" s="193"/>
      <c r="H96" s="193"/>
      <c r="I96" s="196"/>
      <c r="J96" s="207">
        <f>BK96</f>
        <v>0</v>
      </c>
      <c r="K96" s="193"/>
      <c r="L96" s="198"/>
      <c r="M96" s="199"/>
      <c r="N96" s="200"/>
      <c r="O96" s="200"/>
      <c r="P96" s="201">
        <f>SUM(P97:P101)</f>
        <v>0</v>
      </c>
      <c r="Q96" s="200"/>
      <c r="R96" s="201">
        <f>SUM(R97:R101)</f>
        <v>0</v>
      </c>
      <c r="S96" s="200"/>
      <c r="T96" s="202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185</v>
      </c>
      <c r="AT96" s="204" t="s">
        <v>71</v>
      </c>
      <c r="AU96" s="204" t="s">
        <v>80</v>
      </c>
      <c r="AY96" s="203" t="s">
        <v>152</v>
      </c>
      <c r="BK96" s="205">
        <f>SUM(BK97:BK101)</f>
        <v>0</v>
      </c>
    </row>
    <row r="97" s="2" customFormat="1" ht="16.5" customHeight="1">
      <c r="A97" s="41"/>
      <c r="B97" s="42"/>
      <c r="C97" s="208" t="s">
        <v>203</v>
      </c>
      <c r="D97" s="208" t="s">
        <v>154</v>
      </c>
      <c r="E97" s="209" t="s">
        <v>1436</v>
      </c>
      <c r="F97" s="210" t="s">
        <v>1435</v>
      </c>
      <c r="G97" s="211" t="s">
        <v>656</v>
      </c>
      <c r="H97" s="212">
        <v>1</v>
      </c>
      <c r="I97" s="213"/>
      <c r="J97" s="214">
        <f>ROUND(I97*H97,2)</f>
        <v>0</v>
      </c>
      <c r="K97" s="210" t="s">
        <v>19</v>
      </c>
      <c r="L97" s="47"/>
      <c r="M97" s="215" t="s">
        <v>19</v>
      </c>
      <c r="N97" s="216" t="s">
        <v>43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1410</v>
      </c>
      <c r="AT97" s="219" t="s">
        <v>154</v>
      </c>
      <c r="AU97" s="219" t="s">
        <v>82</v>
      </c>
      <c r="AY97" s="20" t="s">
        <v>152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80</v>
      </c>
      <c r="BK97" s="220">
        <f>ROUND(I97*H97,2)</f>
        <v>0</v>
      </c>
      <c r="BL97" s="20" t="s">
        <v>1410</v>
      </c>
      <c r="BM97" s="219" t="s">
        <v>1437</v>
      </c>
    </row>
    <row r="98" s="2" customFormat="1" ht="44.25" customHeight="1">
      <c r="A98" s="41"/>
      <c r="B98" s="42"/>
      <c r="C98" s="208" t="s">
        <v>209</v>
      </c>
      <c r="D98" s="208" t="s">
        <v>154</v>
      </c>
      <c r="E98" s="209" t="s">
        <v>1438</v>
      </c>
      <c r="F98" s="210" t="s">
        <v>1439</v>
      </c>
      <c r="G98" s="211" t="s">
        <v>656</v>
      </c>
      <c r="H98" s="212">
        <v>1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43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1410</v>
      </c>
      <c r="AT98" s="219" t="s">
        <v>154</v>
      </c>
      <c r="AU98" s="219" t="s">
        <v>82</v>
      </c>
      <c r="AY98" s="20" t="s">
        <v>152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80</v>
      </c>
      <c r="BK98" s="220">
        <f>ROUND(I98*H98,2)</f>
        <v>0</v>
      </c>
      <c r="BL98" s="20" t="s">
        <v>1410</v>
      </c>
      <c r="BM98" s="219" t="s">
        <v>1440</v>
      </c>
    </row>
    <row r="99" s="2" customFormat="1" ht="16.5" customHeight="1">
      <c r="A99" s="41"/>
      <c r="B99" s="42"/>
      <c r="C99" s="208" t="s">
        <v>216</v>
      </c>
      <c r="D99" s="208" t="s">
        <v>154</v>
      </c>
      <c r="E99" s="209" t="s">
        <v>1441</v>
      </c>
      <c r="F99" s="210" t="s">
        <v>1442</v>
      </c>
      <c r="G99" s="211" t="s">
        <v>656</v>
      </c>
      <c r="H99" s="212">
        <v>1</v>
      </c>
      <c r="I99" s="213"/>
      <c r="J99" s="214">
        <f>ROUND(I99*H99,2)</f>
        <v>0</v>
      </c>
      <c r="K99" s="210" t="s">
        <v>19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1410</v>
      </c>
      <c r="AT99" s="219" t="s">
        <v>154</v>
      </c>
      <c r="AU99" s="219" t="s">
        <v>82</v>
      </c>
      <c r="AY99" s="20" t="s">
        <v>152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1410</v>
      </c>
      <c r="BM99" s="219" t="s">
        <v>1443</v>
      </c>
    </row>
    <row r="100" s="2" customFormat="1" ht="24.15" customHeight="1">
      <c r="A100" s="41"/>
      <c r="B100" s="42"/>
      <c r="C100" s="208" t="s">
        <v>232</v>
      </c>
      <c r="D100" s="208" t="s">
        <v>154</v>
      </c>
      <c r="E100" s="209" t="s">
        <v>1444</v>
      </c>
      <c r="F100" s="210" t="s">
        <v>1445</v>
      </c>
      <c r="G100" s="211" t="s">
        <v>656</v>
      </c>
      <c r="H100" s="212">
        <v>1</v>
      </c>
      <c r="I100" s="213"/>
      <c r="J100" s="214">
        <f>ROUND(I100*H100,2)</f>
        <v>0</v>
      </c>
      <c r="K100" s="210" t="s">
        <v>19</v>
      </c>
      <c r="L100" s="47"/>
      <c r="M100" s="215" t="s">
        <v>19</v>
      </c>
      <c r="N100" s="216" t="s">
        <v>43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1410</v>
      </c>
      <c r="AT100" s="219" t="s">
        <v>154</v>
      </c>
      <c r="AU100" s="219" t="s">
        <v>82</v>
      </c>
      <c r="AY100" s="20" t="s">
        <v>152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80</v>
      </c>
      <c r="BK100" s="220">
        <f>ROUND(I100*H100,2)</f>
        <v>0</v>
      </c>
      <c r="BL100" s="20" t="s">
        <v>1410</v>
      </c>
      <c r="BM100" s="219" t="s">
        <v>1446</v>
      </c>
    </row>
    <row r="101" s="2" customFormat="1" ht="24.15" customHeight="1">
      <c r="A101" s="41"/>
      <c r="B101" s="42"/>
      <c r="C101" s="208" t="s">
        <v>8</v>
      </c>
      <c r="D101" s="208" t="s">
        <v>154</v>
      </c>
      <c r="E101" s="209" t="s">
        <v>1447</v>
      </c>
      <c r="F101" s="210" t="s">
        <v>1448</v>
      </c>
      <c r="G101" s="211" t="s">
        <v>656</v>
      </c>
      <c r="H101" s="212">
        <v>1</v>
      </c>
      <c r="I101" s="213"/>
      <c r="J101" s="214">
        <f>ROUND(I101*H101,2)</f>
        <v>0</v>
      </c>
      <c r="K101" s="210" t="s">
        <v>19</v>
      </c>
      <c r="L101" s="47"/>
      <c r="M101" s="284" t="s">
        <v>19</v>
      </c>
      <c r="N101" s="285" t="s">
        <v>43</v>
      </c>
      <c r="O101" s="271"/>
      <c r="P101" s="286">
        <f>O101*H101</f>
        <v>0</v>
      </c>
      <c r="Q101" s="286">
        <v>0</v>
      </c>
      <c r="R101" s="286">
        <f>Q101*H101</f>
        <v>0</v>
      </c>
      <c r="S101" s="286">
        <v>0</v>
      </c>
      <c r="T101" s="28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1410</v>
      </c>
      <c r="AT101" s="219" t="s">
        <v>154</v>
      </c>
      <c r="AU101" s="219" t="s">
        <v>82</v>
      </c>
      <c r="AY101" s="20" t="s">
        <v>152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80</v>
      </c>
      <c r="BK101" s="220">
        <f>ROUND(I101*H101,2)</f>
        <v>0</v>
      </c>
      <c r="BL101" s="20" t="s">
        <v>1410</v>
      </c>
      <c r="BM101" s="219" t="s">
        <v>1449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lGaNVKa6fMEe2SjZ5bTiJEiNGrd9DIEPPgvWqGv1b9HIQuFUl3ESwiOpW/t06PQ+ZXTfiZdPdG8GPtWdfagjNw==" hashValue="6MHg2u7MeMkLKbyanNrFzaMb/ZLltfRZYkAPuIQ01NQPukCyjUsGsU8GSvkc3qqDKuD0uchA8kfIOzUVVn3uaA==" algorithmName="SHA-512" password="CC35"/>
  <autoFilter ref="C83:K1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1450</v>
      </c>
      <c r="H4" s="23"/>
    </row>
    <row r="5" s="1" customFormat="1" ht="12" customHeight="1">
      <c r="B5" s="23"/>
      <c r="C5" s="288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89" t="s">
        <v>16</v>
      </c>
      <c r="D6" s="290" t="s">
        <v>17</v>
      </c>
      <c r="E6" s="1"/>
      <c r="F6" s="1"/>
      <c r="H6" s="23"/>
    </row>
    <row r="7" s="1" customFormat="1" ht="24.75" customHeight="1">
      <c r="B7" s="23"/>
      <c r="C7" s="136" t="s">
        <v>23</v>
      </c>
      <c r="D7" s="141" t="str">
        <f>'Rekapitulace stavby'!AN8</f>
        <v>13. 1. 2025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1"/>
      <c r="C9" s="292" t="s">
        <v>53</v>
      </c>
      <c r="D9" s="293" t="s">
        <v>54</v>
      </c>
      <c r="E9" s="293" t="s">
        <v>139</v>
      </c>
      <c r="F9" s="294" t="s">
        <v>1451</v>
      </c>
      <c r="G9" s="181"/>
      <c r="H9" s="291"/>
    </row>
    <row r="10" s="2" customFormat="1" ht="26.4" customHeight="1">
      <c r="A10" s="41"/>
      <c r="B10" s="47"/>
      <c r="C10" s="295" t="s">
        <v>77</v>
      </c>
      <c r="D10" s="295" t="s">
        <v>78</v>
      </c>
      <c r="E10" s="41"/>
      <c r="F10" s="41"/>
      <c r="G10" s="41"/>
      <c r="H10" s="47"/>
    </row>
    <row r="11" s="2" customFormat="1" ht="16.8" customHeight="1">
      <c r="A11" s="41"/>
      <c r="B11" s="47"/>
      <c r="C11" s="296" t="s">
        <v>104</v>
      </c>
      <c r="D11" s="297" t="s">
        <v>105</v>
      </c>
      <c r="E11" s="298" t="s">
        <v>106</v>
      </c>
      <c r="F11" s="299">
        <v>588.34500000000003</v>
      </c>
      <c r="G11" s="41"/>
      <c r="H11" s="47"/>
    </row>
    <row r="12" s="2" customFormat="1" ht="16.8" customHeight="1">
      <c r="A12" s="41"/>
      <c r="B12" s="47"/>
      <c r="C12" s="300" t="s">
        <v>19</v>
      </c>
      <c r="D12" s="300" t="s">
        <v>221</v>
      </c>
      <c r="E12" s="20" t="s">
        <v>19</v>
      </c>
      <c r="F12" s="301">
        <v>0</v>
      </c>
      <c r="G12" s="41"/>
      <c r="H12" s="47"/>
    </row>
    <row r="13" s="2" customFormat="1" ht="16.8" customHeight="1">
      <c r="A13" s="41"/>
      <c r="B13" s="47"/>
      <c r="C13" s="300" t="s">
        <v>19</v>
      </c>
      <c r="D13" s="300" t="s">
        <v>222</v>
      </c>
      <c r="E13" s="20" t="s">
        <v>19</v>
      </c>
      <c r="F13" s="301">
        <v>0</v>
      </c>
      <c r="G13" s="41"/>
      <c r="H13" s="47"/>
    </row>
    <row r="14" s="2" customFormat="1" ht="16.8" customHeight="1">
      <c r="A14" s="41"/>
      <c r="B14" s="47"/>
      <c r="C14" s="300" t="s">
        <v>19</v>
      </c>
      <c r="D14" s="300" t="s">
        <v>223</v>
      </c>
      <c r="E14" s="20" t="s">
        <v>19</v>
      </c>
      <c r="F14" s="301">
        <v>0</v>
      </c>
      <c r="G14" s="41"/>
      <c r="H14" s="47"/>
    </row>
    <row r="15" s="2" customFormat="1" ht="16.8" customHeight="1">
      <c r="A15" s="41"/>
      <c r="B15" s="47"/>
      <c r="C15" s="300" t="s">
        <v>19</v>
      </c>
      <c r="D15" s="300" t="s">
        <v>160</v>
      </c>
      <c r="E15" s="20" t="s">
        <v>19</v>
      </c>
      <c r="F15" s="301">
        <v>0</v>
      </c>
      <c r="G15" s="41"/>
      <c r="H15" s="47"/>
    </row>
    <row r="16" s="2" customFormat="1" ht="16.8" customHeight="1">
      <c r="A16" s="41"/>
      <c r="B16" s="47"/>
      <c r="C16" s="300" t="s">
        <v>19</v>
      </c>
      <c r="D16" s="300" t="s">
        <v>224</v>
      </c>
      <c r="E16" s="20" t="s">
        <v>19</v>
      </c>
      <c r="F16" s="301">
        <v>38.759999999999998</v>
      </c>
      <c r="G16" s="41"/>
      <c r="H16" s="47"/>
    </row>
    <row r="17" s="2" customFormat="1" ht="16.8" customHeight="1">
      <c r="A17" s="41"/>
      <c r="B17" s="47"/>
      <c r="C17" s="300" t="s">
        <v>19</v>
      </c>
      <c r="D17" s="300" t="s">
        <v>162</v>
      </c>
      <c r="E17" s="20" t="s">
        <v>19</v>
      </c>
      <c r="F17" s="301">
        <v>0</v>
      </c>
      <c r="G17" s="41"/>
      <c r="H17" s="47"/>
    </row>
    <row r="18" s="2" customFormat="1" ht="16.8" customHeight="1">
      <c r="A18" s="41"/>
      <c r="B18" s="47"/>
      <c r="C18" s="300" t="s">
        <v>19</v>
      </c>
      <c r="D18" s="300" t="s">
        <v>225</v>
      </c>
      <c r="E18" s="20" t="s">
        <v>19</v>
      </c>
      <c r="F18" s="301">
        <v>400.70999999999998</v>
      </c>
      <c r="G18" s="41"/>
      <c r="H18" s="47"/>
    </row>
    <row r="19" s="2" customFormat="1" ht="16.8" customHeight="1">
      <c r="A19" s="41"/>
      <c r="B19" s="47"/>
      <c r="C19" s="300" t="s">
        <v>19</v>
      </c>
      <c r="D19" s="300" t="s">
        <v>226</v>
      </c>
      <c r="E19" s="20" t="s">
        <v>19</v>
      </c>
      <c r="F19" s="301">
        <v>68.474999999999994</v>
      </c>
      <c r="G19" s="41"/>
      <c r="H19" s="47"/>
    </row>
    <row r="20" s="2" customFormat="1" ht="16.8" customHeight="1">
      <c r="A20" s="41"/>
      <c r="B20" s="47"/>
      <c r="C20" s="300" t="s">
        <v>19</v>
      </c>
      <c r="D20" s="300" t="s">
        <v>165</v>
      </c>
      <c r="E20" s="20" t="s">
        <v>19</v>
      </c>
      <c r="F20" s="301">
        <v>0</v>
      </c>
      <c r="G20" s="41"/>
      <c r="H20" s="47"/>
    </row>
    <row r="21" s="2" customFormat="1" ht="16.8" customHeight="1">
      <c r="A21" s="41"/>
      <c r="B21" s="47"/>
      <c r="C21" s="300" t="s">
        <v>19</v>
      </c>
      <c r="D21" s="300" t="s">
        <v>166</v>
      </c>
      <c r="E21" s="20" t="s">
        <v>19</v>
      </c>
      <c r="F21" s="301">
        <v>0</v>
      </c>
      <c r="G21" s="41"/>
      <c r="H21" s="47"/>
    </row>
    <row r="22" s="2" customFormat="1" ht="16.8" customHeight="1">
      <c r="A22" s="41"/>
      <c r="B22" s="47"/>
      <c r="C22" s="300" t="s">
        <v>19</v>
      </c>
      <c r="D22" s="300" t="s">
        <v>167</v>
      </c>
      <c r="E22" s="20" t="s">
        <v>19</v>
      </c>
      <c r="F22" s="301">
        <v>0</v>
      </c>
      <c r="G22" s="41"/>
      <c r="H22" s="47"/>
    </row>
    <row r="23" s="2" customFormat="1" ht="16.8" customHeight="1">
      <c r="A23" s="41"/>
      <c r="B23" s="47"/>
      <c r="C23" s="300" t="s">
        <v>19</v>
      </c>
      <c r="D23" s="300" t="s">
        <v>227</v>
      </c>
      <c r="E23" s="20" t="s">
        <v>19</v>
      </c>
      <c r="F23" s="301">
        <v>0</v>
      </c>
      <c r="G23" s="41"/>
      <c r="H23" s="47"/>
    </row>
    <row r="24" s="2" customFormat="1" ht="16.8" customHeight="1">
      <c r="A24" s="41"/>
      <c r="B24" s="47"/>
      <c r="C24" s="300" t="s">
        <v>19</v>
      </c>
      <c r="D24" s="300" t="s">
        <v>228</v>
      </c>
      <c r="E24" s="20" t="s">
        <v>19</v>
      </c>
      <c r="F24" s="301">
        <v>76.109999999999999</v>
      </c>
      <c r="G24" s="41"/>
      <c r="H24" s="47"/>
    </row>
    <row r="25" s="2" customFormat="1" ht="16.8" customHeight="1">
      <c r="A25" s="41"/>
      <c r="B25" s="47"/>
      <c r="C25" s="300" t="s">
        <v>19</v>
      </c>
      <c r="D25" s="300" t="s">
        <v>229</v>
      </c>
      <c r="E25" s="20" t="s">
        <v>19</v>
      </c>
      <c r="F25" s="301">
        <v>4.29</v>
      </c>
      <c r="G25" s="41"/>
      <c r="H25" s="47"/>
    </row>
    <row r="26" s="2" customFormat="1" ht="16.8" customHeight="1">
      <c r="A26" s="41"/>
      <c r="B26" s="47"/>
      <c r="C26" s="300" t="s">
        <v>104</v>
      </c>
      <c r="D26" s="300" t="s">
        <v>168</v>
      </c>
      <c r="E26" s="20" t="s">
        <v>19</v>
      </c>
      <c r="F26" s="301">
        <v>588.34500000000003</v>
      </c>
      <c r="G26" s="41"/>
      <c r="H26" s="47"/>
    </row>
    <row r="27" s="2" customFormat="1" ht="16.8" customHeight="1">
      <c r="A27" s="41"/>
      <c r="B27" s="47"/>
      <c r="C27" s="302" t="s">
        <v>1452</v>
      </c>
      <c r="D27" s="41"/>
      <c r="E27" s="41"/>
      <c r="F27" s="41"/>
      <c r="G27" s="41"/>
      <c r="H27" s="47"/>
    </row>
    <row r="28" s="2" customFormat="1">
      <c r="A28" s="41"/>
      <c r="B28" s="47"/>
      <c r="C28" s="300" t="s">
        <v>217</v>
      </c>
      <c r="D28" s="300" t="s">
        <v>1453</v>
      </c>
      <c r="E28" s="20" t="s">
        <v>106</v>
      </c>
      <c r="F28" s="301">
        <v>411.84199999999998</v>
      </c>
      <c r="G28" s="41"/>
      <c r="H28" s="47"/>
    </row>
    <row r="29" s="2" customFormat="1">
      <c r="A29" s="41"/>
      <c r="B29" s="47"/>
      <c r="C29" s="300" t="s">
        <v>233</v>
      </c>
      <c r="D29" s="300" t="s">
        <v>1454</v>
      </c>
      <c r="E29" s="20" t="s">
        <v>106</v>
      </c>
      <c r="F29" s="301">
        <v>176.50399999999999</v>
      </c>
      <c r="G29" s="41"/>
      <c r="H29" s="47"/>
    </row>
    <row r="30" s="2" customFormat="1">
      <c r="A30" s="41"/>
      <c r="B30" s="47"/>
      <c r="C30" s="300" t="s">
        <v>259</v>
      </c>
      <c r="D30" s="300" t="s">
        <v>1455</v>
      </c>
      <c r="E30" s="20" t="s">
        <v>106</v>
      </c>
      <c r="F30" s="301">
        <v>520.27599999999995</v>
      </c>
      <c r="G30" s="41"/>
      <c r="H30" s="47"/>
    </row>
    <row r="31" s="2" customFormat="1">
      <c r="A31" s="41"/>
      <c r="B31" s="47"/>
      <c r="C31" s="300" t="s">
        <v>265</v>
      </c>
      <c r="D31" s="300" t="s">
        <v>1456</v>
      </c>
      <c r="E31" s="20" t="s">
        <v>106</v>
      </c>
      <c r="F31" s="301">
        <v>222.976</v>
      </c>
      <c r="G31" s="41"/>
      <c r="H31" s="47"/>
    </row>
    <row r="32" s="2" customFormat="1">
      <c r="A32" s="41"/>
      <c r="B32" s="47"/>
      <c r="C32" s="300" t="s">
        <v>271</v>
      </c>
      <c r="D32" s="300" t="s">
        <v>272</v>
      </c>
      <c r="E32" s="20" t="s">
        <v>106</v>
      </c>
      <c r="F32" s="301">
        <v>411.84199999999998</v>
      </c>
      <c r="G32" s="41"/>
      <c r="H32" s="47"/>
    </row>
    <row r="33" s="2" customFormat="1">
      <c r="A33" s="41"/>
      <c r="B33" s="47"/>
      <c r="C33" s="300" t="s">
        <v>275</v>
      </c>
      <c r="D33" s="300" t="s">
        <v>276</v>
      </c>
      <c r="E33" s="20" t="s">
        <v>106</v>
      </c>
      <c r="F33" s="301">
        <v>176.50399999999999</v>
      </c>
      <c r="G33" s="41"/>
      <c r="H33" s="47"/>
    </row>
    <row r="34" s="2" customFormat="1">
      <c r="A34" s="41"/>
      <c r="B34" s="47"/>
      <c r="C34" s="300" t="s">
        <v>285</v>
      </c>
      <c r="D34" s="300" t="s">
        <v>286</v>
      </c>
      <c r="E34" s="20" t="s">
        <v>106</v>
      </c>
      <c r="F34" s="301">
        <v>432.69400000000002</v>
      </c>
      <c r="G34" s="41"/>
      <c r="H34" s="47"/>
    </row>
    <row r="35" s="2" customFormat="1" ht="16.8" customHeight="1">
      <c r="A35" s="41"/>
      <c r="B35" s="47"/>
      <c r="C35" s="296" t="s">
        <v>94</v>
      </c>
      <c r="D35" s="297" t="s">
        <v>95</v>
      </c>
      <c r="E35" s="298" t="s">
        <v>96</v>
      </c>
      <c r="F35" s="299">
        <v>0</v>
      </c>
      <c r="G35" s="41"/>
      <c r="H35" s="47"/>
    </row>
    <row r="36" s="2" customFormat="1" ht="16.8" customHeight="1">
      <c r="A36" s="41"/>
      <c r="B36" s="47"/>
      <c r="C36" s="300" t="s">
        <v>19</v>
      </c>
      <c r="D36" s="300" t="s">
        <v>72</v>
      </c>
      <c r="E36" s="20" t="s">
        <v>19</v>
      </c>
      <c r="F36" s="301">
        <v>0</v>
      </c>
      <c r="G36" s="41"/>
      <c r="H36" s="47"/>
    </row>
    <row r="37" s="2" customFormat="1" ht="16.8" customHeight="1">
      <c r="A37" s="41"/>
      <c r="B37" s="47"/>
      <c r="C37" s="302" t="s">
        <v>1452</v>
      </c>
      <c r="D37" s="41"/>
      <c r="E37" s="41"/>
      <c r="F37" s="41"/>
      <c r="G37" s="41"/>
      <c r="H37" s="47"/>
    </row>
    <row r="38" s="2" customFormat="1">
      <c r="A38" s="41"/>
      <c r="B38" s="47"/>
      <c r="C38" s="300" t="s">
        <v>341</v>
      </c>
      <c r="D38" s="300" t="s">
        <v>342</v>
      </c>
      <c r="E38" s="20" t="s">
        <v>96</v>
      </c>
      <c r="F38" s="301">
        <v>265.68000000000001</v>
      </c>
      <c r="G38" s="41"/>
      <c r="H38" s="47"/>
    </row>
    <row r="39" s="2" customFormat="1" ht="16.8" customHeight="1">
      <c r="A39" s="41"/>
      <c r="B39" s="47"/>
      <c r="C39" s="300" t="s">
        <v>346</v>
      </c>
      <c r="D39" s="300" t="s">
        <v>1457</v>
      </c>
      <c r="E39" s="20" t="s">
        <v>96</v>
      </c>
      <c r="F39" s="301">
        <v>265.68000000000001</v>
      </c>
      <c r="G39" s="41"/>
      <c r="H39" s="47"/>
    </row>
    <row r="40" s="2" customFormat="1" ht="16.8" customHeight="1">
      <c r="A40" s="41"/>
      <c r="B40" s="47"/>
      <c r="C40" s="296" t="s">
        <v>119</v>
      </c>
      <c r="D40" s="297" t="s">
        <v>120</v>
      </c>
      <c r="E40" s="298" t="s">
        <v>96</v>
      </c>
      <c r="F40" s="299">
        <v>30.399999999999999</v>
      </c>
      <c r="G40" s="41"/>
      <c r="H40" s="47"/>
    </row>
    <row r="41" s="2" customFormat="1" ht="16.8" customHeight="1">
      <c r="A41" s="41"/>
      <c r="B41" s="47"/>
      <c r="C41" s="300" t="s">
        <v>19</v>
      </c>
      <c r="D41" s="300" t="s">
        <v>1458</v>
      </c>
      <c r="E41" s="20" t="s">
        <v>19</v>
      </c>
      <c r="F41" s="301">
        <v>30.399999999999999</v>
      </c>
      <c r="G41" s="41"/>
      <c r="H41" s="47"/>
    </row>
    <row r="42" s="2" customFormat="1" ht="16.8" customHeight="1">
      <c r="A42" s="41"/>
      <c r="B42" s="47"/>
      <c r="C42" s="302" t="s">
        <v>1452</v>
      </c>
      <c r="D42" s="41"/>
      <c r="E42" s="41"/>
      <c r="F42" s="41"/>
      <c r="G42" s="41"/>
      <c r="H42" s="47"/>
    </row>
    <row r="43" s="2" customFormat="1" ht="16.8" customHeight="1">
      <c r="A43" s="41"/>
      <c r="B43" s="47"/>
      <c r="C43" s="300" t="s">
        <v>352</v>
      </c>
      <c r="D43" s="300" t="s">
        <v>1459</v>
      </c>
      <c r="E43" s="20" t="s">
        <v>96</v>
      </c>
      <c r="F43" s="301">
        <v>30.399999999999999</v>
      </c>
      <c r="G43" s="41"/>
      <c r="H43" s="47"/>
    </row>
    <row r="44" s="2" customFormat="1" ht="16.8" customHeight="1">
      <c r="A44" s="41"/>
      <c r="B44" s="47"/>
      <c r="C44" s="300" t="s">
        <v>357</v>
      </c>
      <c r="D44" s="300" t="s">
        <v>1460</v>
      </c>
      <c r="E44" s="20" t="s">
        <v>96</v>
      </c>
      <c r="F44" s="301">
        <v>30.399999999999999</v>
      </c>
      <c r="G44" s="41"/>
      <c r="H44" s="47"/>
    </row>
    <row r="45" s="2" customFormat="1" ht="16.8" customHeight="1">
      <c r="A45" s="41"/>
      <c r="B45" s="47"/>
      <c r="C45" s="300" t="s">
        <v>367</v>
      </c>
      <c r="D45" s="300" t="s">
        <v>1461</v>
      </c>
      <c r="E45" s="20" t="s">
        <v>96</v>
      </c>
      <c r="F45" s="301">
        <v>30.399999999999999</v>
      </c>
      <c r="G45" s="41"/>
      <c r="H45" s="47"/>
    </row>
    <row r="46" s="2" customFormat="1" ht="16.8" customHeight="1">
      <c r="A46" s="41"/>
      <c r="B46" s="47"/>
      <c r="C46" s="300" t="s">
        <v>372</v>
      </c>
      <c r="D46" s="300" t="s">
        <v>1462</v>
      </c>
      <c r="E46" s="20" t="s">
        <v>96</v>
      </c>
      <c r="F46" s="301">
        <v>30.399999999999999</v>
      </c>
      <c r="G46" s="41"/>
      <c r="H46" s="47"/>
    </row>
    <row r="47" s="2" customFormat="1" ht="16.8" customHeight="1">
      <c r="A47" s="41"/>
      <c r="B47" s="47"/>
      <c r="C47" s="300" t="s">
        <v>377</v>
      </c>
      <c r="D47" s="300" t="s">
        <v>1463</v>
      </c>
      <c r="E47" s="20" t="s">
        <v>96</v>
      </c>
      <c r="F47" s="301">
        <v>30.399999999999999</v>
      </c>
      <c r="G47" s="41"/>
      <c r="H47" s="47"/>
    </row>
    <row r="48" s="2" customFormat="1" ht="16.8" customHeight="1">
      <c r="A48" s="41"/>
      <c r="B48" s="47"/>
      <c r="C48" s="296" t="s">
        <v>114</v>
      </c>
      <c r="D48" s="297" t="s">
        <v>114</v>
      </c>
      <c r="E48" s="298" t="s">
        <v>106</v>
      </c>
      <c r="F48" s="299">
        <v>31.579000000000001</v>
      </c>
      <c r="G48" s="41"/>
      <c r="H48" s="47"/>
    </row>
    <row r="49" s="2" customFormat="1" ht="16.8" customHeight="1">
      <c r="A49" s="41"/>
      <c r="B49" s="47"/>
      <c r="C49" s="300" t="s">
        <v>19</v>
      </c>
      <c r="D49" s="300" t="s">
        <v>337</v>
      </c>
      <c r="E49" s="20" t="s">
        <v>19</v>
      </c>
      <c r="F49" s="301">
        <v>4.609</v>
      </c>
      <c r="G49" s="41"/>
      <c r="H49" s="47"/>
    </row>
    <row r="50" s="2" customFormat="1" ht="16.8" customHeight="1">
      <c r="A50" s="41"/>
      <c r="B50" s="47"/>
      <c r="C50" s="300" t="s">
        <v>19</v>
      </c>
      <c r="D50" s="300" t="s">
        <v>338</v>
      </c>
      <c r="E50" s="20" t="s">
        <v>19</v>
      </c>
      <c r="F50" s="301">
        <v>26.969999999999999</v>
      </c>
      <c r="G50" s="41"/>
      <c r="H50" s="47"/>
    </row>
    <row r="51" s="2" customFormat="1" ht="16.8" customHeight="1">
      <c r="A51" s="41"/>
      <c r="B51" s="47"/>
      <c r="C51" s="300" t="s">
        <v>114</v>
      </c>
      <c r="D51" s="300" t="s">
        <v>168</v>
      </c>
      <c r="E51" s="20" t="s">
        <v>19</v>
      </c>
      <c r="F51" s="301">
        <v>31.579000000000001</v>
      </c>
      <c r="G51" s="41"/>
      <c r="H51" s="47"/>
    </row>
    <row r="52" s="2" customFormat="1" ht="16.8" customHeight="1">
      <c r="A52" s="41"/>
      <c r="B52" s="47"/>
      <c r="C52" s="302" t="s">
        <v>1452</v>
      </c>
      <c r="D52" s="41"/>
      <c r="E52" s="41"/>
      <c r="F52" s="41"/>
      <c r="G52" s="41"/>
      <c r="H52" s="47"/>
    </row>
    <row r="53" s="2" customFormat="1" ht="16.8" customHeight="1">
      <c r="A53" s="41"/>
      <c r="B53" s="47"/>
      <c r="C53" s="300" t="s">
        <v>334</v>
      </c>
      <c r="D53" s="300" t="s">
        <v>335</v>
      </c>
      <c r="E53" s="20" t="s">
        <v>106</v>
      </c>
      <c r="F53" s="301">
        <v>31.579000000000001</v>
      </c>
      <c r="G53" s="41"/>
      <c r="H53" s="47"/>
    </row>
    <row r="54" s="2" customFormat="1">
      <c r="A54" s="41"/>
      <c r="B54" s="47"/>
      <c r="C54" s="300" t="s">
        <v>279</v>
      </c>
      <c r="D54" s="300" t="s">
        <v>280</v>
      </c>
      <c r="E54" s="20" t="s">
        <v>281</v>
      </c>
      <c r="F54" s="301">
        <v>780.18799999999999</v>
      </c>
      <c r="G54" s="41"/>
      <c r="H54" s="47"/>
    </row>
    <row r="55" s="2" customFormat="1">
      <c r="A55" s="41"/>
      <c r="B55" s="47"/>
      <c r="C55" s="300" t="s">
        <v>285</v>
      </c>
      <c r="D55" s="300" t="s">
        <v>286</v>
      </c>
      <c r="E55" s="20" t="s">
        <v>106</v>
      </c>
      <c r="F55" s="301">
        <v>432.69400000000002</v>
      </c>
      <c r="G55" s="41"/>
      <c r="H55" s="47"/>
    </row>
    <row r="56" s="2" customFormat="1" ht="16.8" customHeight="1">
      <c r="A56" s="41"/>
      <c r="B56" s="47"/>
      <c r="C56" s="296" t="s">
        <v>98</v>
      </c>
      <c r="D56" s="297" t="s">
        <v>99</v>
      </c>
      <c r="E56" s="298" t="s">
        <v>96</v>
      </c>
      <c r="F56" s="299">
        <v>265.68000000000001</v>
      </c>
      <c r="G56" s="41"/>
      <c r="H56" s="47"/>
    </row>
    <row r="57" s="2" customFormat="1" ht="16.8" customHeight="1">
      <c r="A57" s="41"/>
      <c r="B57" s="47"/>
      <c r="C57" s="300" t="s">
        <v>19</v>
      </c>
      <c r="D57" s="300" t="s">
        <v>162</v>
      </c>
      <c r="E57" s="20" t="s">
        <v>19</v>
      </c>
      <c r="F57" s="301">
        <v>0</v>
      </c>
      <c r="G57" s="41"/>
      <c r="H57" s="47"/>
    </row>
    <row r="58" s="2" customFormat="1" ht="16.8" customHeight="1">
      <c r="A58" s="41"/>
      <c r="B58" s="47"/>
      <c r="C58" s="300" t="s">
        <v>19</v>
      </c>
      <c r="D58" s="300" t="s">
        <v>164</v>
      </c>
      <c r="E58" s="20" t="s">
        <v>19</v>
      </c>
      <c r="F58" s="301">
        <v>54.780000000000001</v>
      </c>
      <c r="G58" s="41"/>
      <c r="H58" s="47"/>
    </row>
    <row r="59" s="2" customFormat="1" ht="16.8" customHeight="1">
      <c r="A59" s="41"/>
      <c r="B59" s="47"/>
      <c r="C59" s="300" t="s">
        <v>19</v>
      </c>
      <c r="D59" s="300" t="s">
        <v>163</v>
      </c>
      <c r="E59" s="20" t="s">
        <v>19</v>
      </c>
      <c r="F59" s="301">
        <v>210.90000000000001</v>
      </c>
      <c r="G59" s="41"/>
      <c r="H59" s="47"/>
    </row>
    <row r="60" s="2" customFormat="1" ht="16.8" customHeight="1">
      <c r="A60" s="41"/>
      <c r="B60" s="47"/>
      <c r="C60" s="300" t="s">
        <v>98</v>
      </c>
      <c r="D60" s="300" t="s">
        <v>168</v>
      </c>
      <c r="E60" s="20" t="s">
        <v>19</v>
      </c>
      <c r="F60" s="301">
        <v>265.68000000000001</v>
      </c>
      <c r="G60" s="41"/>
      <c r="H60" s="47"/>
    </row>
    <row r="61" s="2" customFormat="1" ht="16.8" customHeight="1">
      <c r="A61" s="41"/>
      <c r="B61" s="47"/>
      <c r="C61" s="302" t="s">
        <v>1452</v>
      </c>
      <c r="D61" s="41"/>
      <c r="E61" s="41"/>
      <c r="F61" s="41"/>
      <c r="G61" s="41"/>
      <c r="H61" s="47"/>
    </row>
    <row r="62" s="2" customFormat="1">
      <c r="A62" s="41"/>
      <c r="B62" s="47"/>
      <c r="C62" s="300" t="s">
        <v>175</v>
      </c>
      <c r="D62" s="300" t="s">
        <v>1464</v>
      </c>
      <c r="E62" s="20" t="s">
        <v>96</v>
      </c>
      <c r="F62" s="301">
        <v>265.68000000000001</v>
      </c>
      <c r="G62" s="41"/>
      <c r="H62" s="47"/>
    </row>
    <row r="63" s="2" customFormat="1" ht="16.8" customHeight="1">
      <c r="A63" s="41"/>
      <c r="B63" s="47"/>
      <c r="C63" s="300" t="s">
        <v>169</v>
      </c>
      <c r="D63" s="300" t="s">
        <v>1465</v>
      </c>
      <c r="E63" s="20" t="s">
        <v>96</v>
      </c>
      <c r="F63" s="301">
        <v>265.68000000000001</v>
      </c>
      <c r="G63" s="41"/>
      <c r="H63" s="47"/>
    </row>
    <row r="64" s="2" customFormat="1">
      <c r="A64" s="41"/>
      <c r="B64" s="47"/>
      <c r="C64" s="300" t="s">
        <v>341</v>
      </c>
      <c r="D64" s="300" t="s">
        <v>342</v>
      </c>
      <c r="E64" s="20" t="s">
        <v>96</v>
      </c>
      <c r="F64" s="301">
        <v>265.68000000000001</v>
      </c>
      <c r="G64" s="41"/>
      <c r="H64" s="47"/>
    </row>
    <row r="65" s="2" customFormat="1" ht="16.8" customHeight="1">
      <c r="A65" s="41"/>
      <c r="B65" s="47"/>
      <c r="C65" s="300" t="s">
        <v>346</v>
      </c>
      <c r="D65" s="300" t="s">
        <v>1457</v>
      </c>
      <c r="E65" s="20" t="s">
        <v>96</v>
      </c>
      <c r="F65" s="301">
        <v>265.68000000000001</v>
      </c>
      <c r="G65" s="41"/>
      <c r="H65" s="47"/>
    </row>
    <row r="66" s="2" customFormat="1">
      <c r="A66" s="41"/>
      <c r="B66" s="47"/>
      <c r="C66" s="300" t="s">
        <v>362</v>
      </c>
      <c r="D66" s="300" t="s">
        <v>1466</v>
      </c>
      <c r="E66" s="20" t="s">
        <v>96</v>
      </c>
      <c r="F66" s="301">
        <v>265.68000000000001</v>
      </c>
      <c r="G66" s="41"/>
      <c r="H66" s="47"/>
    </row>
    <row r="67" s="2" customFormat="1" ht="16.8" customHeight="1">
      <c r="A67" s="41"/>
      <c r="B67" s="47"/>
      <c r="C67" s="296" t="s">
        <v>117</v>
      </c>
      <c r="D67" s="297" t="s">
        <v>117</v>
      </c>
      <c r="E67" s="298" t="s">
        <v>106</v>
      </c>
      <c r="F67" s="299">
        <v>124.072</v>
      </c>
      <c r="G67" s="41"/>
      <c r="H67" s="47"/>
    </row>
    <row r="68" s="2" customFormat="1" ht="16.8" customHeight="1">
      <c r="A68" s="41"/>
      <c r="B68" s="47"/>
      <c r="C68" s="300" t="s">
        <v>19</v>
      </c>
      <c r="D68" s="300" t="s">
        <v>301</v>
      </c>
      <c r="E68" s="20" t="s">
        <v>19</v>
      </c>
      <c r="F68" s="301">
        <v>16.192</v>
      </c>
      <c r="G68" s="41"/>
      <c r="H68" s="47"/>
    </row>
    <row r="69" s="2" customFormat="1" ht="16.8" customHeight="1">
      <c r="A69" s="41"/>
      <c r="B69" s="47"/>
      <c r="C69" s="300" t="s">
        <v>19</v>
      </c>
      <c r="D69" s="300" t="s">
        <v>302</v>
      </c>
      <c r="E69" s="20" t="s">
        <v>19</v>
      </c>
      <c r="F69" s="301">
        <v>107.88</v>
      </c>
      <c r="G69" s="41"/>
      <c r="H69" s="47"/>
    </row>
    <row r="70" s="2" customFormat="1" ht="16.8" customHeight="1">
      <c r="A70" s="41"/>
      <c r="B70" s="47"/>
      <c r="C70" s="300" t="s">
        <v>117</v>
      </c>
      <c r="D70" s="300" t="s">
        <v>168</v>
      </c>
      <c r="E70" s="20" t="s">
        <v>19</v>
      </c>
      <c r="F70" s="301">
        <v>124.072</v>
      </c>
      <c r="G70" s="41"/>
      <c r="H70" s="47"/>
    </row>
    <row r="71" s="2" customFormat="1" ht="16.8" customHeight="1">
      <c r="A71" s="41"/>
      <c r="B71" s="47"/>
      <c r="C71" s="302" t="s">
        <v>1452</v>
      </c>
      <c r="D71" s="41"/>
      <c r="E71" s="41"/>
      <c r="F71" s="41"/>
      <c r="G71" s="41"/>
      <c r="H71" s="47"/>
    </row>
    <row r="72" s="2" customFormat="1">
      <c r="A72" s="41"/>
      <c r="B72" s="47"/>
      <c r="C72" s="300" t="s">
        <v>298</v>
      </c>
      <c r="D72" s="300" t="s">
        <v>299</v>
      </c>
      <c r="E72" s="20" t="s">
        <v>106</v>
      </c>
      <c r="F72" s="301">
        <v>124.072</v>
      </c>
      <c r="G72" s="41"/>
      <c r="H72" s="47"/>
    </row>
    <row r="73" s="2" customFormat="1">
      <c r="A73" s="41"/>
      <c r="B73" s="47"/>
      <c r="C73" s="300" t="s">
        <v>279</v>
      </c>
      <c r="D73" s="300" t="s">
        <v>280</v>
      </c>
      <c r="E73" s="20" t="s">
        <v>281</v>
      </c>
      <c r="F73" s="301">
        <v>780.18799999999999</v>
      </c>
      <c r="G73" s="41"/>
      <c r="H73" s="47"/>
    </row>
    <row r="74" s="2" customFormat="1">
      <c r="A74" s="41"/>
      <c r="B74" s="47"/>
      <c r="C74" s="300" t="s">
        <v>285</v>
      </c>
      <c r="D74" s="300" t="s">
        <v>286</v>
      </c>
      <c r="E74" s="20" t="s">
        <v>106</v>
      </c>
      <c r="F74" s="301">
        <v>432.69400000000002</v>
      </c>
      <c r="G74" s="41"/>
      <c r="H74" s="47"/>
    </row>
    <row r="75" s="2" customFormat="1" ht="16.8" customHeight="1">
      <c r="A75" s="41"/>
      <c r="B75" s="47"/>
      <c r="C75" s="300" t="s">
        <v>304</v>
      </c>
      <c r="D75" s="300" t="s">
        <v>305</v>
      </c>
      <c r="E75" s="20" t="s">
        <v>281</v>
      </c>
      <c r="F75" s="301">
        <v>223.33000000000001</v>
      </c>
      <c r="G75" s="41"/>
      <c r="H75" s="47"/>
    </row>
    <row r="76" s="2" customFormat="1" ht="16.8" customHeight="1">
      <c r="A76" s="41"/>
      <c r="B76" s="47"/>
      <c r="C76" s="296" t="s">
        <v>102</v>
      </c>
      <c r="D76" s="297" t="s">
        <v>102</v>
      </c>
      <c r="E76" s="298" t="s">
        <v>96</v>
      </c>
      <c r="F76" s="299">
        <v>38.259999999999998</v>
      </c>
      <c r="G76" s="41"/>
      <c r="H76" s="47"/>
    </row>
    <row r="77" s="2" customFormat="1" ht="16.8" customHeight="1">
      <c r="A77" s="41"/>
      <c r="B77" s="47"/>
      <c r="C77" s="300" t="s">
        <v>19</v>
      </c>
      <c r="D77" s="300" t="s">
        <v>214</v>
      </c>
      <c r="E77" s="20" t="s">
        <v>19</v>
      </c>
      <c r="F77" s="301">
        <v>35.399999999999999</v>
      </c>
      <c r="G77" s="41"/>
      <c r="H77" s="47"/>
    </row>
    <row r="78" s="2" customFormat="1" ht="16.8" customHeight="1">
      <c r="A78" s="41"/>
      <c r="B78" s="47"/>
      <c r="C78" s="300" t="s">
        <v>19</v>
      </c>
      <c r="D78" s="300" t="s">
        <v>215</v>
      </c>
      <c r="E78" s="20" t="s">
        <v>19</v>
      </c>
      <c r="F78" s="301">
        <v>2.8599999999999999</v>
      </c>
      <c r="G78" s="41"/>
      <c r="H78" s="47"/>
    </row>
    <row r="79" s="2" customFormat="1" ht="16.8" customHeight="1">
      <c r="A79" s="41"/>
      <c r="B79" s="47"/>
      <c r="C79" s="300" t="s">
        <v>102</v>
      </c>
      <c r="D79" s="300" t="s">
        <v>168</v>
      </c>
      <c r="E79" s="20" t="s">
        <v>19</v>
      </c>
      <c r="F79" s="301">
        <v>38.259999999999998</v>
      </c>
      <c r="G79" s="41"/>
      <c r="H79" s="47"/>
    </row>
    <row r="80" s="2" customFormat="1" ht="16.8" customHeight="1">
      <c r="A80" s="41"/>
      <c r="B80" s="47"/>
      <c r="C80" s="302" t="s">
        <v>1452</v>
      </c>
      <c r="D80" s="41"/>
      <c r="E80" s="41"/>
      <c r="F80" s="41"/>
      <c r="G80" s="41"/>
      <c r="H80" s="47"/>
    </row>
    <row r="81" s="2" customFormat="1" ht="16.8" customHeight="1">
      <c r="A81" s="41"/>
      <c r="B81" s="47"/>
      <c r="C81" s="300" t="s">
        <v>210</v>
      </c>
      <c r="D81" s="300" t="s">
        <v>1467</v>
      </c>
      <c r="E81" s="20" t="s">
        <v>96</v>
      </c>
      <c r="F81" s="301">
        <v>38.259999999999998</v>
      </c>
      <c r="G81" s="41"/>
      <c r="H81" s="47"/>
    </row>
    <row r="82" s="2" customFormat="1">
      <c r="A82" s="41"/>
      <c r="B82" s="47"/>
      <c r="C82" s="300" t="s">
        <v>309</v>
      </c>
      <c r="D82" s="300" t="s">
        <v>1468</v>
      </c>
      <c r="E82" s="20" t="s">
        <v>96</v>
      </c>
      <c r="F82" s="301">
        <v>38.259999999999998</v>
      </c>
      <c r="G82" s="41"/>
      <c r="H82" s="47"/>
    </row>
    <row r="83" s="2" customFormat="1" ht="16.8" customHeight="1">
      <c r="A83" s="41"/>
      <c r="B83" s="47"/>
      <c r="C83" s="300" t="s">
        <v>314</v>
      </c>
      <c r="D83" s="300" t="s">
        <v>1469</v>
      </c>
      <c r="E83" s="20" t="s">
        <v>96</v>
      </c>
      <c r="F83" s="301">
        <v>38.259999999999998</v>
      </c>
      <c r="G83" s="41"/>
      <c r="H83" s="47"/>
    </row>
    <row r="84" s="2" customFormat="1" ht="16.8" customHeight="1">
      <c r="A84" s="41"/>
      <c r="B84" s="47"/>
      <c r="C84" s="300" t="s">
        <v>319</v>
      </c>
      <c r="D84" s="300" t="s">
        <v>320</v>
      </c>
      <c r="E84" s="20" t="s">
        <v>321</v>
      </c>
      <c r="F84" s="301">
        <v>0.95699999999999996</v>
      </c>
      <c r="G84" s="41"/>
      <c r="H84" s="47"/>
    </row>
    <row r="85" s="2" customFormat="1" ht="16.8" customHeight="1">
      <c r="A85" s="41"/>
      <c r="B85" s="47"/>
      <c r="C85" s="296" t="s">
        <v>110</v>
      </c>
      <c r="D85" s="297" t="s">
        <v>111</v>
      </c>
      <c r="E85" s="298" t="s">
        <v>106</v>
      </c>
      <c r="F85" s="299">
        <v>277.78699999999998</v>
      </c>
      <c r="G85" s="41"/>
      <c r="H85" s="47"/>
    </row>
    <row r="86" s="2" customFormat="1" ht="16.8" customHeight="1">
      <c r="A86" s="41"/>
      <c r="B86" s="47"/>
      <c r="C86" s="300" t="s">
        <v>19</v>
      </c>
      <c r="D86" s="300" t="s">
        <v>221</v>
      </c>
      <c r="E86" s="20" t="s">
        <v>19</v>
      </c>
      <c r="F86" s="301">
        <v>0</v>
      </c>
      <c r="G86" s="41"/>
      <c r="H86" s="47"/>
    </row>
    <row r="87" s="2" customFormat="1" ht="16.8" customHeight="1">
      <c r="A87" s="41"/>
      <c r="B87" s="47"/>
      <c r="C87" s="300" t="s">
        <v>19</v>
      </c>
      <c r="D87" s="300" t="s">
        <v>222</v>
      </c>
      <c r="E87" s="20" t="s">
        <v>19</v>
      </c>
      <c r="F87" s="301">
        <v>0</v>
      </c>
      <c r="G87" s="41"/>
      <c r="H87" s="47"/>
    </row>
    <row r="88" s="2" customFormat="1" ht="16.8" customHeight="1">
      <c r="A88" s="41"/>
      <c r="B88" s="47"/>
      <c r="C88" s="300" t="s">
        <v>19</v>
      </c>
      <c r="D88" s="300" t="s">
        <v>223</v>
      </c>
      <c r="E88" s="20" t="s">
        <v>19</v>
      </c>
      <c r="F88" s="301">
        <v>0</v>
      </c>
      <c r="G88" s="41"/>
      <c r="H88" s="47"/>
    </row>
    <row r="89" s="2" customFormat="1" ht="16.8" customHeight="1">
      <c r="A89" s="41"/>
      <c r="B89" s="47"/>
      <c r="C89" s="300" t="s">
        <v>19</v>
      </c>
      <c r="D89" s="300" t="s">
        <v>160</v>
      </c>
      <c r="E89" s="20" t="s">
        <v>19</v>
      </c>
      <c r="F89" s="301">
        <v>0</v>
      </c>
      <c r="G89" s="41"/>
      <c r="H89" s="47"/>
    </row>
    <row r="90" s="2" customFormat="1" ht="16.8" customHeight="1">
      <c r="A90" s="41"/>
      <c r="B90" s="47"/>
      <c r="C90" s="300" t="s">
        <v>19</v>
      </c>
      <c r="D90" s="300" t="s">
        <v>293</v>
      </c>
      <c r="E90" s="20" t="s">
        <v>19</v>
      </c>
      <c r="F90" s="301">
        <v>21.420000000000002</v>
      </c>
      <c r="G90" s="41"/>
      <c r="H90" s="47"/>
    </row>
    <row r="91" s="2" customFormat="1" ht="16.8" customHeight="1">
      <c r="A91" s="41"/>
      <c r="B91" s="47"/>
      <c r="C91" s="300" t="s">
        <v>19</v>
      </c>
      <c r="D91" s="300" t="s">
        <v>162</v>
      </c>
      <c r="E91" s="20" t="s">
        <v>19</v>
      </c>
      <c r="F91" s="301">
        <v>0</v>
      </c>
      <c r="G91" s="41"/>
      <c r="H91" s="47"/>
    </row>
    <row r="92" s="2" customFormat="1" ht="16.8" customHeight="1">
      <c r="A92" s="41"/>
      <c r="B92" s="47"/>
      <c r="C92" s="300" t="s">
        <v>19</v>
      </c>
      <c r="D92" s="300" t="s">
        <v>294</v>
      </c>
      <c r="E92" s="20" t="s">
        <v>19</v>
      </c>
      <c r="F92" s="301">
        <v>221.44499999999999</v>
      </c>
      <c r="G92" s="41"/>
      <c r="H92" s="47"/>
    </row>
    <row r="93" s="2" customFormat="1" ht="16.8" customHeight="1">
      <c r="A93" s="41"/>
      <c r="B93" s="47"/>
      <c r="C93" s="300" t="s">
        <v>19</v>
      </c>
      <c r="D93" s="300" t="s">
        <v>295</v>
      </c>
      <c r="E93" s="20" t="s">
        <v>19</v>
      </c>
      <c r="F93" s="301">
        <v>34.921999999999997</v>
      </c>
      <c r="G93" s="41"/>
      <c r="H93" s="47"/>
    </row>
    <row r="94" s="2" customFormat="1" ht="16.8" customHeight="1">
      <c r="A94" s="41"/>
      <c r="B94" s="47"/>
      <c r="C94" s="300" t="s">
        <v>19</v>
      </c>
      <c r="D94" s="300" t="s">
        <v>165</v>
      </c>
      <c r="E94" s="20" t="s">
        <v>19</v>
      </c>
      <c r="F94" s="301">
        <v>0</v>
      </c>
      <c r="G94" s="41"/>
      <c r="H94" s="47"/>
    </row>
    <row r="95" s="2" customFormat="1" ht="16.8" customHeight="1">
      <c r="A95" s="41"/>
      <c r="B95" s="47"/>
      <c r="C95" s="300" t="s">
        <v>19</v>
      </c>
      <c r="D95" s="300" t="s">
        <v>166</v>
      </c>
      <c r="E95" s="20" t="s">
        <v>19</v>
      </c>
      <c r="F95" s="301">
        <v>0</v>
      </c>
      <c r="G95" s="41"/>
      <c r="H95" s="47"/>
    </row>
    <row r="96" s="2" customFormat="1" ht="16.8" customHeight="1">
      <c r="A96" s="41"/>
      <c r="B96" s="47"/>
      <c r="C96" s="300" t="s">
        <v>19</v>
      </c>
      <c r="D96" s="300" t="s">
        <v>167</v>
      </c>
      <c r="E96" s="20" t="s">
        <v>19</v>
      </c>
      <c r="F96" s="301">
        <v>0</v>
      </c>
      <c r="G96" s="41"/>
      <c r="H96" s="47"/>
    </row>
    <row r="97" s="2" customFormat="1" ht="16.8" customHeight="1">
      <c r="A97" s="41"/>
      <c r="B97" s="47"/>
      <c r="C97" s="300" t="s">
        <v>110</v>
      </c>
      <c r="D97" s="300" t="s">
        <v>168</v>
      </c>
      <c r="E97" s="20" t="s">
        <v>19</v>
      </c>
      <c r="F97" s="301">
        <v>277.78699999999998</v>
      </c>
      <c r="G97" s="41"/>
      <c r="H97" s="47"/>
    </row>
    <row r="98" s="2" customFormat="1" ht="16.8" customHeight="1">
      <c r="A98" s="41"/>
      <c r="B98" s="47"/>
      <c r="C98" s="302" t="s">
        <v>1452</v>
      </c>
      <c r="D98" s="41"/>
      <c r="E98" s="41"/>
      <c r="F98" s="41"/>
      <c r="G98" s="41"/>
      <c r="H98" s="47"/>
    </row>
    <row r="99" s="2" customFormat="1" ht="16.8" customHeight="1">
      <c r="A99" s="41"/>
      <c r="B99" s="47"/>
      <c r="C99" s="300" t="s">
        <v>290</v>
      </c>
      <c r="D99" s="300" t="s">
        <v>291</v>
      </c>
      <c r="E99" s="20" t="s">
        <v>281</v>
      </c>
      <c r="F99" s="301">
        <v>500.017</v>
      </c>
      <c r="G99" s="41"/>
      <c r="H99" s="47"/>
    </row>
    <row r="100" s="2" customFormat="1">
      <c r="A100" s="41"/>
      <c r="B100" s="47"/>
      <c r="C100" s="300" t="s">
        <v>259</v>
      </c>
      <c r="D100" s="300" t="s">
        <v>1455</v>
      </c>
      <c r="E100" s="20" t="s">
        <v>106</v>
      </c>
      <c r="F100" s="301">
        <v>520.27599999999995</v>
      </c>
      <c r="G100" s="41"/>
      <c r="H100" s="47"/>
    </row>
    <row r="101" s="2" customFormat="1">
      <c r="A101" s="41"/>
      <c r="B101" s="47"/>
      <c r="C101" s="300" t="s">
        <v>265</v>
      </c>
      <c r="D101" s="300" t="s">
        <v>1456</v>
      </c>
      <c r="E101" s="20" t="s">
        <v>106</v>
      </c>
      <c r="F101" s="301">
        <v>222.976</v>
      </c>
      <c r="G101" s="41"/>
      <c r="H101" s="47"/>
    </row>
    <row r="102" s="2" customFormat="1">
      <c r="A102" s="41"/>
      <c r="B102" s="47"/>
      <c r="C102" s="300" t="s">
        <v>279</v>
      </c>
      <c r="D102" s="300" t="s">
        <v>280</v>
      </c>
      <c r="E102" s="20" t="s">
        <v>281</v>
      </c>
      <c r="F102" s="301">
        <v>780.18799999999999</v>
      </c>
      <c r="G102" s="41"/>
      <c r="H102" s="47"/>
    </row>
    <row r="103" s="2" customFormat="1" ht="16.8" customHeight="1">
      <c r="A103" s="41"/>
      <c r="B103" s="47"/>
      <c r="C103" s="296" t="s">
        <v>1021</v>
      </c>
      <c r="D103" s="297" t="s">
        <v>1022</v>
      </c>
      <c r="E103" s="298" t="s">
        <v>96</v>
      </c>
      <c r="F103" s="299">
        <v>0</v>
      </c>
      <c r="G103" s="41"/>
      <c r="H103" s="47"/>
    </row>
    <row r="104" s="2" customFormat="1" ht="16.8" customHeight="1">
      <c r="A104" s="41"/>
      <c r="B104" s="47"/>
      <c r="C104" s="300" t="s">
        <v>19</v>
      </c>
      <c r="D104" s="300" t="s">
        <v>223</v>
      </c>
      <c r="E104" s="20" t="s">
        <v>19</v>
      </c>
      <c r="F104" s="301">
        <v>0</v>
      </c>
      <c r="G104" s="41"/>
      <c r="H104" s="47"/>
    </row>
    <row r="105" s="2" customFormat="1" ht="16.8" customHeight="1">
      <c r="A105" s="41"/>
      <c r="B105" s="47"/>
      <c r="C105" s="300" t="s">
        <v>1021</v>
      </c>
      <c r="D105" s="300" t="s">
        <v>1043</v>
      </c>
      <c r="E105" s="20" t="s">
        <v>19</v>
      </c>
      <c r="F105" s="301">
        <v>0</v>
      </c>
      <c r="G105" s="41"/>
      <c r="H105" s="47"/>
    </row>
    <row r="106" s="2" customFormat="1" ht="16.8" customHeight="1">
      <c r="A106" s="41"/>
      <c r="B106" s="47"/>
      <c r="C106" s="296" t="s">
        <v>1024</v>
      </c>
      <c r="D106" s="297" t="s">
        <v>1025</v>
      </c>
      <c r="E106" s="298" t="s">
        <v>96</v>
      </c>
      <c r="F106" s="299">
        <v>0</v>
      </c>
      <c r="G106" s="41"/>
      <c r="H106" s="47"/>
    </row>
    <row r="107" s="2" customFormat="1" ht="16.8" customHeight="1">
      <c r="A107" s="41"/>
      <c r="B107" s="47"/>
      <c r="C107" s="300" t="s">
        <v>19</v>
      </c>
      <c r="D107" s="300" t="s">
        <v>1044</v>
      </c>
      <c r="E107" s="20" t="s">
        <v>19</v>
      </c>
      <c r="F107" s="301">
        <v>0</v>
      </c>
      <c r="G107" s="41"/>
      <c r="H107" s="47"/>
    </row>
    <row r="108" s="2" customFormat="1" ht="16.8" customHeight="1">
      <c r="A108" s="41"/>
      <c r="B108" s="47"/>
      <c r="C108" s="300" t="s">
        <v>1024</v>
      </c>
      <c r="D108" s="300" t="s">
        <v>1043</v>
      </c>
      <c r="E108" s="20" t="s">
        <v>19</v>
      </c>
      <c r="F108" s="301">
        <v>0</v>
      </c>
      <c r="G108" s="41"/>
      <c r="H108" s="47"/>
    </row>
    <row r="109" s="2" customFormat="1" ht="16.8" customHeight="1">
      <c r="A109" s="41"/>
      <c r="B109" s="47"/>
      <c r="C109" s="296" t="s">
        <v>108</v>
      </c>
      <c r="D109" s="297" t="s">
        <v>108</v>
      </c>
      <c r="E109" s="298" t="s">
        <v>106</v>
      </c>
      <c r="F109" s="299">
        <v>432.69400000000002</v>
      </c>
      <c r="G109" s="41"/>
      <c r="H109" s="47"/>
    </row>
    <row r="110" s="2" customFormat="1" ht="16.8" customHeight="1">
      <c r="A110" s="41"/>
      <c r="B110" s="47"/>
      <c r="C110" s="300" t="s">
        <v>108</v>
      </c>
      <c r="D110" s="300" t="s">
        <v>288</v>
      </c>
      <c r="E110" s="20" t="s">
        <v>19</v>
      </c>
      <c r="F110" s="301">
        <v>432.69400000000002</v>
      </c>
      <c r="G110" s="41"/>
      <c r="H110" s="47"/>
    </row>
    <row r="111" s="2" customFormat="1" ht="16.8" customHeight="1">
      <c r="A111" s="41"/>
      <c r="B111" s="47"/>
      <c r="C111" s="302" t="s">
        <v>1452</v>
      </c>
      <c r="D111" s="41"/>
      <c r="E111" s="41"/>
      <c r="F111" s="41"/>
      <c r="G111" s="41"/>
      <c r="H111" s="47"/>
    </row>
    <row r="112" s="2" customFormat="1">
      <c r="A112" s="41"/>
      <c r="B112" s="47"/>
      <c r="C112" s="300" t="s">
        <v>285</v>
      </c>
      <c r="D112" s="300" t="s">
        <v>286</v>
      </c>
      <c r="E112" s="20" t="s">
        <v>106</v>
      </c>
      <c r="F112" s="301">
        <v>432.69400000000002</v>
      </c>
      <c r="G112" s="41"/>
      <c r="H112" s="47"/>
    </row>
    <row r="113" s="2" customFormat="1">
      <c r="A113" s="41"/>
      <c r="B113" s="47"/>
      <c r="C113" s="300" t="s">
        <v>259</v>
      </c>
      <c r="D113" s="300" t="s">
        <v>1455</v>
      </c>
      <c r="E113" s="20" t="s">
        <v>106</v>
      </c>
      <c r="F113" s="301">
        <v>520.27599999999995</v>
      </c>
      <c r="G113" s="41"/>
      <c r="H113" s="47"/>
    </row>
    <row r="114" s="2" customFormat="1">
      <c r="A114" s="41"/>
      <c r="B114" s="47"/>
      <c r="C114" s="300" t="s">
        <v>265</v>
      </c>
      <c r="D114" s="300" t="s">
        <v>1456</v>
      </c>
      <c r="E114" s="20" t="s">
        <v>106</v>
      </c>
      <c r="F114" s="301">
        <v>222.976</v>
      </c>
      <c r="G114" s="41"/>
      <c r="H114" s="47"/>
    </row>
    <row r="115" s="2" customFormat="1" ht="16.8" customHeight="1">
      <c r="A115" s="41"/>
      <c r="B115" s="47"/>
      <c r="C115" s="296" t="s">
        <v>708</v>
      </c>
      <c r="D115" s="297" t="s">
        <v>167</v>
      </c>
      <c r="E115" s="298" t="s">
        <v>96</v>
      </c>
      <c r="F115" s="299">
        <v>0</v>
      </c>
      <c r="G115" s="41"/>
      <c r="H115" s="47"/>
    </row>
    <row r="116" s="2" customFormat="1" ht="16.8" customHeight="1">
      <c r="A116" s="41"/>
      <c r="B116" s="47"/>
      <c r="C116" s="300" t="s">
        <v>708</v>
      </c>
      <c r="D116" s="300" t="s">
        <v>168</v>
      </c>
      <c r="E116" s="20" t="s">
        <v>19</v>
      </c>
      <c r="F116" s="301">
        <v>0</v>
      </c>
      <c r="G116" s="41"/>
      <c r="H116" s="47"/>
    </row>
    <row r="117" s="2" customFormat="1" ht="26.4" customHeight="1">
      <c r="A117" s="41"/>
      <c r="B117" s="47"/>
      <c r="C117" s="295" t="s">
        <v>83</v>
      </c>
      <c r="D117" s="295" t="s">
        <v>84</v>
      </c>
      <c r="E117" s="41"/>
      <c r="F117" s="41"/>
      <c r="G117" s="41"/>
      <c r="H117" s="47"/>
    </row>
    <row r="118" s="2" customFormat="1" ht="16.8" customHeight="1">
      <c r="A118" s="41"/>
      <c r="B118" s="47"/>
      <c r="C118" s="296" t="s">
        <v>104</v>
      </c>
      <c r="D118" s="297" t="s">
        <v>105</v>
      </c>
      <c r="E118" s="298" t="s">
        <v>106</v>
      </c>
      <c r="F118" s="299">
        <v>945.25599999999997</v>
      </c>
      <c r="G118" s="41"/>
      <c r="H118" s="47"/>
    </row>
    <row r="119" s="2" customFormat="1" ht="16.8" customHeight="1">
      <c r="A119" s="41"/>
      <c r="B119" s="47"/>
      <c r="C119" s="300" t="s">
        <v>19</v>
      </c>
      <c r="D119" s="300" t="s">
        <v>221</v>
      </c>
      <c r="E119" s="20" t="s">
        <v>19</v>
      </c>
      <c r="F119" s="301">
        <v>0</v>
      </c>
      <c r="G119" s="41"/>
      <c r="H119" s="47"/>
    </row>
    <row r="120" s="2" customFormat="1" ht="16.8" customHeight="1">
      <c r="A120" s="41"/>
      <c r="B120" s="47"/>
      <c r="C120" s="300" t="s">
        <v>19</v>
      </c>
      <c r="D120" s="300" t="s">
        <v>222</v>
      </c>
      <c r="E120" s="20" t="s">
        <v>19</v>
      </c>
      <c r="F120" s="301">
        <v>0</v>
      </c>
      <c r="G120" s="41"/>
      <c r="H120" s="47"/>
    </row>
    <row r="121" s="2" customFormat="1" ht="16.8" customHeight="1">
      <c r="A121" s="41"/>
      <c r="B121" s="47"/>
      <c r="C121" s="300" t="s">
        <v>19</v>
      </c>
      <c r="D121" s="300" t="s">
        <v>223</v>
      </c>
      <c r="E121" s="20" t="s">
        <v>19</v>
      </c>
      <c r="F121" s="301">
        <v>0</v>
      </c>
      <c r="G121" s="41"/>
      <c r="H121" s="47"/>
    </row>
    <row r="122" s="2" customFormat="1" ht="16.8" customHeight="1">
      <c r="A122" s="41"/>
      <c r="B122" s="47"/>
      <c r="C122" s="300" t="s">
        <v>19</v>
      </c>
      <c r="D122" s="300" t="s">
        <v>160</v>
      </c>
      <c r="E122" s="20" t="s">
        <v>19</v>
      </c>
      <c r="F122" s="301">
        <v>0</v>
      </c>
      <c r="G122" s="41"/>
      <c r="H122" s="47"/>
    </row>
    <row r="123" s="2" customFormat="1" ht="16.8" customHeight="1">
      <c r="A123" s="41"/>
      <c r="B123" s="47"/>
      <c r="C123" s="300" t="s">
        <v>19</v>
      </c>
      <c r="D123" s="300" t="s">
        <v>747</v>
      </c>
      <c r="E123" s="20" t="s">
        <v>19</v>
      </c>
      <c r="F123" s="301">
        <v>64.599999999999994</v>
      </c>
      <c r="G123" s="41"/>
      <c r="H123" s="47"/>
    </row>
    <row r="124" s="2" customFormat="1" ht="16.8" customHeight="1">
      <c r="A124" s="41"/>
      <c r="B124" s="47"/>
      <c r="C124" s="300" t="s">
        <v>19</v>
      </c>
      <c r="D124" s="300" t="s">
        <v>162</v>
      </c>
      <c r="E124" s="20" t="s">
        <v>19</v>
      </c>
      <c r="F124" s="301">
        <v>0</v>
      </c>
      <c r="G124" s="41"/>
      <c r="H124" s="47"/>
    </row>
    <row r="125" s="2" customFormat="1" ht="16.8" customHeight="1">
      <c r="A125" s="41"/>
      <c r="B125" s="47"/>
      <c r="C125" s="300" t="s">
        <v>19</v>
      </c>
      <c r="D125" s="300" t="s">
        <v>748</v>
      </c>
      <c r="E125" s="20" t="s">
        <v>19</v>
      </c>
      <c r="F125" s="301">
        <v>667.85000000000002</v>
      </c>
      <c r="G125" s="41"/>
      <c r="H125" s="47"/>
    </row>
    <row r="126" s="2" customFormat="1" ht="16.8" customHeight="1">
      <c r="A126" s="41"/>
      <c r="B126" s="47"/>
      <c r="C126" s="300" t="s">
        <v>19</v>
      </c>
      <c r="D126" s="300" t="s">
        <v>749</v>
      </c>
      <c r="E126" s="20" t="s">
        <v>19</v>
      </c>
      <c r="F126" s="301">
        <v>85.956000000000003</v>
      </c>
      <c r="G126" s="41"/>
      <c r="H126" s="47"/>
    </row>
    <row r="127" s="2" customFormat="1" ht="16.8" customHeight="1">
      <c r="A127" s="41"/>
      <c r="B127" s="47"/>
      <c r="C127" s="300" t="s">
        <v>19</v>
      </c>
      <c r="D127" s="300" t="s">
        <v>165</v>
      </c>
      <c r="E127" s="20" t="s">
        <v>19</v>
      </c>
      <c r="F127" s="301">
        <v>0</v>
      </c>
      <c r="G127" s="41"/>
      <c r="H127" s="47"/>
    </row>
    <row r="128" s="2" customFormat="1" ht="16.8" customHeight="1">
      <c r="A128" s="41"/>
      <c r="B128" s="47"/>
      <c r="C128" s="300" t="s">
        <v>19</v>
      </c>
      <c r="D128" s="300" t="s">
        <v>166</v>
      </c>
      <c r="E128" s="20" t="s">
        <v>19</v>
      </c>
      <c r="F128" s="301">
        <v>0</v>
      </c>
      <c r="G128" s="41"/>
      <c r="H128" s="47"/>
    </row>
    <row r="129" s="2" customFormat="1" ht="16.8" customHeight="1">
      <c r="A129" s="41"/>
      <c r="B129" s="47"/>
      <c r="C129" s="300" t="s">
        <v>19</v>
      </c>
      <c r="D129" s="300" t="s">
        <v>167</v>
      </c>
      <c r="E129" s="20" t="s">
        <v>19</v>
      </c>
      <c r="F129" s="301">
        <v>0</v>
      </c>
      <c r="G129" s="41"/>
      <c r="H129" s="47"/>
    </row>
    <row r="130" s="2" customFormat="1" ht="16.8" customHeight="1">
      <c r="A130" s="41"/>
      <c r="B130" s="47"/>
      <c r="C130" s="300" t="s">
        <v>19</v>
      </c>
      <c r="D130" s="300" t="s">
        <v>227</v>
      </c>
      <c r="E130" s="20" t="s">
        <v>19</v>
      </c>
      <c r="F130" s="301">
        <v>0</v>
      </c>
      <c r="G130" s="41"/>
      <c r="H130" s="47"/>
    </row>
    <row r="131" s="2" customFormat="1" ht="16.8" customHeight="1">
      <c r="A131" s="41"/>
      <c r="B131" s="47"/>
      <c r="C131" s="300" t="s">
        <v>19</v>
      </c>
      <c r="D131" s="300" t="s">
        <v>750</v>
      </c>
      <c r="E131" s="20" t="s">
        <v>19</v>
      </c>
      <c r="F131" s="301">
        <v>126.84999999999999</v>
      </c>
      <c r="G131" s="41"/>
      <c r="H131" s="47"/>
    </row>
    <row r="132" s="2" customFormat="1" ht="16.8" customHeight="1">
      <c r="A132" s="41"/>
      <c r="B132" s="47"/>
      <c r="C132" s="300" t="s">
        <v>104</v>
      </c>
      <c r="D132" s="300" t="s">
        <v>168</v>
      </c>
      <c r="E132" s="20" t="s">
        <v>19</v>
      </c>
      <c r="F132" s="301">
        <v>945.25599999999997</v>
      </c>
      <c r="G132" s="41"/>
      <c r="H132" s="47"/>
    </row>
    <row r="133" s="2" customFormat="1" ht="16.8" customHeight="1">
      <c r="A133" s="41"/>
      <c r="B133" s="47"/>
      <c r="C133" s="302" t="s">
        <v>1452</v>
      </c>
      <c r="D133" s="41"/>
      <c r="E133" s="41"/>
      <c r="F133" s="41"/>
      <c r="G133" s="41"/>
      <c r="H133" s="47"/>
    </row>
    <row r="134" s="2" customFormat="1">
      <c r="A134" s="41"/>
      <c r="B134" s="47"/>
      <c r="C134" s="300" t="s">
        <v>217</v>
      </c>
      <c r="D134" s="300" t="s">
        <v>1453</v>
      </c>
      <c r="E134" s="20" t="s">
        <v>106</v>
      </c>
      <c r="F134" s="301">
        <v>661.67899999999997</v>
      </c>
      <c r="G134" s="41"/>
      <c r="H134" s="47"/>
    </row>
    <row r="135" s="2" customFormat="1">
      <c r="A135" s="41"/>
      <c r="B135" s="47"/>
      <c r="C135" s="300" t="s">
        <v>233</v>
      </c>
      <c r="D135" s="300" t="s">
        <v>1454</v>
      </c>
      <c r="E135" s="20" t="s">
        <v>106</v>
      </c>
      <c r="F135" s="301">
        <v>283.577</v>
      </c>
      <c r="G135" s="41"/>
      <c r="H135" s="47"/>
    </row>
    <row r="136" s="2" customFormat="1">
      <c r="A136" s="41"/>
      <c r="B136" s="47"/>
      <c r="C136" s="300" t="s">
        <v>259</v>
      </c>
      <c r="D136" s="300" t="s">
        <v>1455</v>
      </c>
      <c r="E136" s="20" t="s">
        <v>106</v>
      </c>
      <c r="F136" s="301">
        <v>841.70100000000002</v>
      </c>
      <c r="G136" s="41"/>
      <c r="H136" s="47"/>
    </row>
    <row r="137" s="2" customFormat="1">
      <c r="A137" s="41"/>
      <c r="B137" s="47"/>
      <c r="C137" s="300" t="s">
        <v>265</v>
      </c>
      <c r="D137" s="300" t="s">
        <v>1456</v>
      </c>
      <c r="E137" s="20" t="s">
        <v>106</v>
      </c>
      <c r="F137" s="301">
        <v>360.72899999999998</v>
      </c>
      <c r="G137" s="41"/>
      <c r="H137" s="47"/>
    </row>
    <row r="138" s="2" customFormat="1">
      <c r="A138" s="41"/>
      <c r="B138" s="47"/>
      <c r="C138" s="300" t="s">
        <v>271</v>
      </c>
      <c r="D138" s="300" t="s">
        <v>272</v>
      </c>
      <c r="E138" s="20" t="s">
        <v>106</v>
      </c>
      <c r="F138" s="301">
        <v>661.67899999999997</v>
      </c>
      <c r="G138" s="41"/>
      <c r="H138" s="47"/>
    </row>
    <row r="139" s="2" customFormat="1">
      <c r="A139" s="41"/>
      <c r="B139" s="47"/>
      <c r="C139" s="300" t="s">
        <v>275</v>
      </c>
      <c r="D139" s="300" t="s">
        <v>276</v>
      </c>
      <c r="E139" s="20" t="s">
        <v>106</v>
      </c>
      <c r="F139" s="301">
        <v>283.577</v>
      </c>
      <c r="G139" s="41"/>
      <c r="H139" s="47"/>
    </row>
    <row r="140" s="2" customFormat="1">
      <c r="A140" s="41"/>
      <c r="B140" s="47"/>
      <c r="C140" s="300" t="s">
        <v>285</v>
      </c>
      <c r="D140" s="300" t="s">
        <v>286</v>
      </c>
      <c r="E140" s="20" t="s">
        <v>106</v>
      </c>
      <c r="F140" s="301">
        <v>615.928</v>
      </c>
      <c r="G140" s="41"/>
      <c r="H140" s="47"/>
    </row>
    <row r="141" s="2" customFormat="1" ht="16.8" customHeight="1">
      <c r="A141" s="41"/>
      <c r="B141" s="47"/>
      <c r="C141" s="296" t="s">
        <v>94</v>
      </c>
      <c r="D141" s="297" t="s">
        <v>95</v>
      </c>
      <c r="E141" s="298" t="s">
        <v>96</v>
      </c>
      <c r="F141" s="299">
        <v>96.120000000000005</v>
      </c>
      <c r="G141" s="41"/>
      <c r="H141" s="47"/>
    </row>
    <row r="142" s="2" customFormat="1" ht="16.8" customHeight="1">
      <c r="A142" s="41"/>
      <c r="B142" s="47"/>
      <c r="C142" s="300" t="s">
        <v>19</v>
      </c>
      <c r="D142" s="300" t="s">
        <v>1470</v>
      </c>
      <c r="E142" s="20" t="s">
        <v>19</v>
      </c>
      <c r="F142" s="301">
        <v>96.120000000000005</v>
      </c>
      <c r="G142" s="41"/>
      <c r="H142" s="47"/>
    </row>
    <row r="143" s="2" customFormat="1" ht="16.8" customHeight="1">
      <c r="A143" s="41"/>
      <c r="B143" s="47"/>
      <c r="C143" s="296" t="s">
        <v>119</v>
      </c>
      <c r="D143" s="297" t="s">
        <v>120</v>
      </c>
      <c r="E143" s="298" t="s">
        <v>96</v>
      </c>
      <c r="F143" s="299">
        <v>45.600000000000001</v>
      </c>
      <c r="G143" s="41"/>
      <c r="H143" s="47"/>
    </row>
    <row r="144" s="2" customFormat="1" ht="16.8" customHeight="1">
      <c r="A144" s="41"/>
      <c r="B144" s="47"/>
      <c r="C144" s="300" t="s">
        <v>19</v>
      </c>
      <c r="D144" s="300" t="s">
        <v>1471</v>
      </c>
      <c r="E144" s="20" t="s">
        <v>19</v>
      </c>
      <c r="F144" s="301">
        <v>45.600000000000001</v>
      </c>
      <c r="G144" s="41"/>
      <c r="H144" s="47"/>
    </row>
    <row r="145" s="2" customFormat="1" ht="16.8" customHeight="1">
      <c r="A145" s="41"/>
      <c r="B145" s="47"/>
      <c r="C145" s="302" t="s">
        <v>1452</v>
      </c>
      <c r="D145" s="41"/>
      <c r="E145" s="41"/>
      <c r="F145" s="41"/>
      <c r="G145" s="41"/>
      <c r="H145" s="47"/>
    </row>
    <row r="146" s="2" customFormat="1" ht="16.8" customHeight="1">
      <c r="A146" s="41"/>
      <c r="B146" s="47"/>
      <c r="C146" s="300" t="s">
        <v>352</v>
      </c>
      <c r="D146" s="300" t="s">
        <v>1459</v>
      </c>
      <c r="E146" s="20" t="s">
        <v>96</v>
      </c>
      <c r="F146" s="301">
        <v>45.600000000000001</v>
      </c>
      <c r="G146" s="41"/>
      <c r="H146" s="47"/>
    </row>
    <row r="147" s="2" customFormat="1" ht="16.8" customHeight="1">
      <c r="A147" s="41"/>
      <c r="B147" s="47"/>
      <c r="C147" s="300" t="s">
        <v>357</v>
      </c>
      <c r="D147" s="300" t="s">
        <v>1460</v>
      </c>
      <c r="E147" s="20" t="s">
        <v>96</v>
      </c>
      <c r="F147" s="301">
        <v>45.600000000000001</v>
      </c>
      <c r="G147" s="41"/>
      <c r="H147" s="47"/>
    </row>
    <row r="148" s="2" customFormat="1" ht="16.8" customHeight="1">
      <c r="A148" s="41"/>
      <c r="B148" s="47"/>
      <c r="C148" s="300" t="s">
        <v>367</v>
      </c>
      <c r="D148" s="300" t="s">
        <v>1461</v>
      </c>
      <c r="E148" s="20" t="s">
        <v>96</v>
      </c>
      <c r="F148" s="301">
        <v>45.600000000000001</v>
      </c>
      <c r="G148" s="41"/>
      <c r="H148" s="47"/>
    </row>
    <row r="149" s="2" customFormat="1" ht="16.8" customHeight="1">
      <c r="A149" s="41"/>
      <c r="B149" s="47"/>
      <c r="C149" s="300" t="s">
        <v>372</v>
      </c>
      <c r="D149" s="300" t="s">
        <v>1462</v>
      </c>
      <c r="E149" s="20" t="s">
        <v>96</v>
      </c>
      <c r="F149" s="301">
        <v>45.600000000000001</v>
      </c>
      <c r="G149" s="41"/>
      <c r="H149" s="47"/>
    </row>
    <row r="150" s="2" customFormat="1" ht="16.8" customHeight="1">
      <c r="A150" s="41"/>
      <c r="B150" s="47"/>
      <c r="C150" s="300" t="s">
        <v>377</v>
      </c>
      <c r="D150" s="300" t="s">
        <v>1463</v>
      </c>
      <c r="E150" s="20" t="s">
        <v>96</v>
      </c>
      <c r="F150" s="301">
        <v>45.600000000000001</v>
      </c>
      <c r="G150" s="41"/>
      <c r="H150" s="47"/>
    </row>
    <row r="151" s="2" customFormat="1" ht="16.8" customHeight="1">
      <c r="A151" s="41"/>
      <c r="B151" s="47"/>
      <c r="C151" s="296" t="s">
        <v>114</v>
      </c>
      <c r="D151" s="297" t="s">
        <v>114</v>
      </c>
      <c r="E151" s="298" t="s">
        <v>106</v>
      </c>
      <c r="F151" s="299">
        <v>48.969999999999999</v>
      </c>
      <c r="G151" s="41"/>
      <c r="H151" s="47"/>
    </row>
    <row r="152" s="2" customFormat="1" ht="16.8" customHeight="1">
      <c r="A152" s="41"/>
      <c r="B152" s="47"/>
      <c r="C152" s="300" t="s">
        <v>19</v>
      </c>
      <c r="D152" s="300" t="s">
        <v>797</v>
      </c>
      <c r="E152" s="20" t="s">
        <v>19</v>
      </c>
      <c r="F152" s="301">
        <v>4.0199999999999996</v>
      </c>
      <c r="G152" s="41"/>
      <c r="H152" s="47"/>
    </row>
    <row r="153" s="2" customFormat="1" ht="16.8" customHeight="1">
      <c r="A153" s="41"/>
      <c r="B153" s="47"/>
      <c r="C153" s="300" t="s">
        <v>19</v>
      </c>
      <c r="D153" s="300" t="s">
        <v>798</v>
      </c>
      <c r="E153" s="20" t="s">
        <v>19</v>
      </c>
      <c r="F153" s="301">
        <v>44.950000000000003</v>
      </c>
      <c r="G153" s="41"/>
      <c r="H153" s="47"/>
    </row>
    <row r="154" s="2" customFormat="1" ht="16.8" customHeight="1">
      <c r="A154" s="41"/>
      <c r="B154" s="47"/>
      <c r="C154" s="300" t="s">
        <v>114</v>
      </c>
      <c r="D154" s="300" t="s">
        <v>168</v>
      </c>
      <c r="E154" s="20" t="s">
        <v>19</v>
      </c>
      <c r="F154" s="301">
        <v>48.969999999999999</v>
      </c>
      <c r="G154" s="41"/>
      <c r="H154" s="47"/>
    </row>
    <row r="155" s="2" customFormat="1" ht="16.8" customHeight="1">
      <c r="A155" s="41"/>
      <c r="B155" s="47"/>
      <c r="C155" s="302" t="s">
        <v>1452</v>
      </c>
      <c r="D155" s="41"/>
      <c r="E155" s="41"/>
      <c r="F155" s="41"/>
      <c r="G155" s="41"/>
      <c r="H155" s="47"/>
    </row>
    <row r="156" s="2" customFormat="1" ht="16.8" customHeight="1">
      <c r="A156" s="41"/>
      <c r="B156" s="47"/>
      <c r="C156" s="300" t="s">
        <v>334</v>
      </c>
      <c r="D156" s="300" t="s">
        <v>335</v>
      </c>
      <c r="E156" s="20" t="s">
        <v>106</v>
      </c>
      <c r="F156" s="301">
        <v>48.969999999999999</v>
      </c>
      <c r="G156" s="41"/>
      <c r="H156" s="47"/>
    </row>
    <row r="157" s="2" customFormat="1">
      <c r="A157" s="41"/>
      <c r="B157" s="47"/>
      <c r="C157" s="300" t="s">
        <v>279</v>
      </c>
      <c r="D157" s="300" t="s">
        <v>280</v>
      </c>
      <c r="E157" s="20" t="s">
        <v>281</v>
      </c>
      <c r="F157" s="301">
        <v>1238.548</v>
      </c>
      <c r="G157" s="41"/>
      <c r="H157" s="47"/>
    </row>
    <row r="158" s="2" customFormat="1">
      <c r="A158" s="41"/>
      <c r="B158" s="47"/>
      <c r="C158" s="300" t="s">
        <v>285</v>
      </c>
      <c r="D158" s="300" t="s">
        <v>286</v>
      </c>
      <c r="E158" s="20" t="s">
        <v>106</v>
      </c>
      <c r="F158" s="301">
        <v>615.928</v>
      </c>
      <c r="G158" s="41"/>
      <c r="H158" s="47"/>
    </row>
    <row r="159" s="2" customFormat="1" ht="16.8" customHeight="1">
      <c r="A159" s="41"/>
      <c r="B159" s="47"/>
      <c r="C159" s="296" t="s">
        <v>98</v>
      </c>
      <c r="D159" s="297" t="s">
        <v>99</v>
      </c>
      <c r="E159" s="298" t="s">
        <v>96</v>
      </c>
      <c r="F159" s="299">
        <v>396.74000000000001</v>
      </c>
      <c r="G159" s="41"/>
      <c r="H159" s="47"/>
    </row>
    <row r="160" s="2" customFormat="1" ht="16.8" customHeight="1">
      <c r="A160" s="41"/>
      <c r="B160" s="47"/>
      <c r="C160" s="300" t="s">
        <v>19</v>
      </c>
      <c r="D160" s="300" t="s">
        <v>162</v>
      </c>
      <c r="E160" s="20" t="s">
        <v>19</v>
      </c>
      <c r="F160" s="301">
        <v>0</v>
      </c>
      <c r="G160" s="41"/>
      <c r="H160" s="47"/>
    </row>
    <row r="161" s="2" customFormat="1" ht="16.8" customHeight="1">
      <c r="A161" s="41"/>
      <c r="B161" s="47"/>
      <c r="C161" s="300" t="s">
        <v>19</v>
      </c>
      <c r="D161" s="300" t="s">
        <v>726</v>
      </c>
      <c r="E161" s="20" t="s">
        <v>19</v>
      </c>
      <c r="F161" s="301">
        <v>45.240000000000002</v>
      </c>
      <c r="G161" s="41"/>
      <c r="H161" s="47"/>
    </row>
    <row r="162" s="2" customFormat="1" ht="16.8" customHeight="1">
      <c r="A162" s="41"/>
      <c r="B162" s="47"/>
      <c r="C162" s="300" t="s">
        <v>19</v>
      </c>
      <c r="D162" s="300" t="s">
        <v>725</v>
      </c>
      <c r="E162" s="20" t="s">
        <v>19</v>
      </c>
      <c r="F162" s="301">
        <v>351.5</v>
      </c>
      <c r="G162" s="41"/>
      <c r="H162" s="47"/>
    </row>
    <row r="163" s="2" customFormat="1" ht="16.8" customHeight="1">
      <c r="A163" s="41"/>
      <c r="B163" s="47"/>
      <c r="C163" s="300" t="s">
        <v>98</v>
      </c>
      <c r="D163" s="300" t="s">
        <v>168</v>
      </c>
      <c r="E163" s="20" t="s">
        <v>19</v>
      </c>
      <c r="F163" s="301">
        <v>396.74000000000001</v>
      </c>
      <c r="G163" s="41"/>
      <c r="H163" s="47"/>
    </row>
    <row r="164" s="2" customFormat="1" ht="16.8" customHeight="1">
      <c r="A164" s="41"/>
      <c r="B164" s="47"/>
      <c r="C164" s="302" t="s">
        <v>1452</v>
      </c>
      <c r="D164" s="41"/>
      <c r="E164" s="41"/>
      <c r="F164" s="41"/>
      <c r="G164" s="41"/>
      <c r="H164" s="47"/>
    </row>
    <row r="165" s="2" customFormat="1">
      <c r="A165" s="41"/>
      <c r="B165" s="47"/>
      <c r="C165" s="300" t="s">
        <v>175</v>
      </c>
      <c r="D165" s="300" t="s">
        <v>1464</v>
      </c>
      <c r="E165" s="20" t="s">
        <v>96</v>
      </c>
      <c r="F165" s="301">
        <v>396.74000000000001</v>
      </c>
      <c r="G165" s="41"/>
      <c r="H165" s="47"/>
    </row>
    <row r="166" s="2" customFormat="1" ht="16.8" customHeight="1">
      <c r="A166" s="41"/>
      <c r="B166" s="47"/>
      <c r="C166" s="300" t="s">
        <v>169</v>
      </c>
      <c r="D166" s="300" t="s">
        <v>1465</v>
      </c>
      <c r="E166" s="20" t="s">
        <v>96</v>
      </c>
      <c r="F166" s="301">
        <v>396.74000000000001</v>
      </c>
      <c r="G166" s="41"/>
      <c r="H166" s="47"/>
    </row>
    <row r="167" s="2" customFormat="1">
      <c r="A167" s="41"/>
      <c r="B167" s="47"/>
      <c r="C167" s="300" t="s">
        <v>341</v>
      </c>
      <c r="D167" s="300" t="s">
        <v>342</v>
      </c>
      <c r="E167" s="20" t="s">
        <v>96</v>
      </c>
      <c r="F167" s="301">
        <v>424.33999999999998</v>
      </c>
      <c r="G167" s="41"/>
      <c r="H167" s="47"/>
    </row>
    <row r="168" s="2" customFormat="1" ht="16.8" customHeight="1">
      <c r="A168" s="41"/>
      <c r="B168" s="47"/>
      <c r="C168" s="300" t="s">
        <v>346</v>
      </c>
      <c r="D168" s="300" t="s">
        <v>1457</v>
      </c>
      <c r="E168" s="20" t="s">
        <v>96</v>
      </c>
      <c r="F168" s="301">
        <v>396.74000000000001</v>
      </c>
      <c r="G168" s="41"/>
      <c r="H168" s="47"/>
    </row>
    <row r="169" s="2" customFormat="1">
      <c r="A169" s="41"/>
      <c r="B169" s="47"/>
      <c r="C169" s="300" t="s">
        <v>362</v>
      </c>
      <c r="D169" s="300" t="s">
        <v>1466</v>
      </c>
      <c r="E169" s="20" t="s">
        <v>96</v>
      </c>
      <c r="F169" s="301">
        <v>396.74000000000001</v>
      </c>
      <c r="G169" s="41"/>
      <c r="H169" s="47"/>
    </row>
    <row r="170" s="2" customFormat="1" ht="16.8" customHeight="1">
      <c r="A170" s="41"/>
      <c r="B170" s="47"/>
      <c r="C170" s="296" t="s">
        <v>117</v>
      </c>
      <c r="D170" s="297" t="s">
        <v>117</v>
      </c>
      <c r="E170" s="298" t="s">
        <v>106</v>
      </c>
      <c r="F170" s="299">
        <v>280.358</v>
      </c>
      <c r="G170" s="41"/>
      <c r="H170" s="47"/>
    </row>
    <row r="171" s="2" customFormat="1" ht="16.8" customHeight="1">
      <c r="A171" s="41"/>
      <c r="B171" s="47"/>
      <c r="C171" s="300" t="s">
        <v>19</v>
      </c>
      <c r="D171" s="300" t="s">
        <v>782</v>
      </c>
      <c r="E171" s="20" t="s">
        <v>19</v>
      </c>
      <c r="F171" s="301">
        <v>28.079999999999998</v>
      </c>
      <c r="G171" s="41"/>
      <c r="H171" s="47"/>
    </row>
    <row r="172" s="2" customFormat="1" ht="16.8" customHeight="1">
      <c r="A172" s="41"/>
      <c r="B172" s="47"/>
      <c r="C172" s="300" t="s">
        <v>19</v>
      </c>
      <c r="D172" s="300" t="s">
        <v>783</v>
      </c>
      <c r="E172" s="20" t="s">
        <v>19</v>
      </c>
      <c r="F172" s="301">
        <v>310.80000000000001</v>
      </c>
      <c r="G172" s="41"/>
      <c r="H172" s="47"/>
    </row>
    <row r="173" s="2" customFormat="1" ht="16.8" customHeight="1">
      <c r="A173" s="41"/>
      <c r="B173" s="47"/>
      <c r="C173" s="300" t="s">
        <v>19</v>
      </c>
      <c r="D173" s="300" t="s">
        <v>784</v>
      </c>
      <c r="E173" s="20" t="s">
        <v>19</v>
      </c>
      <c r="F173" s="301">
        <v>-58.521999999999998</v>
      </c>
      <c r="G173" s="41"/>
      <c r="H173" s="47"/>
    </row>
    <row r="174" s="2" customFormat="1" ht="16.8" customHeight="1">
      <c r="A174" s="41"/>
      <c r="B174" s="47"/>
      <c r="C174" s="300" t="s">
        <v>117</v>
      </c>
      <c r="D174" s="300" t="s">
        <v>168</v>
      </c>
      <c r="E174" s="20" t="s">
        <v>19</v>
      </c>
      <c r="F174" s="301">
        <v>280.358</v>
      </c>
      <c r="G174" s="41"/>
      <c r="H174" s="47"/>
    </row>
    <row r="175" s="2" customFormat="1" ht="16.8" customHeight="1">
      <c r="A175" s="41"/>
      <c r="B175" s="47"/>
      <c r="C175" s="302" t="s">
        <v>1452</v>
      </c>
      <c r="D175" s="41"/>
      <c r="E175" s="41"/>
      <c r="F175" s="41"/>
      <c r="G175" s="41"/>
      <c r="H175" s="47"/>
    </row>
    <row r="176" s="2" customFormat="1">
      <c r="A176" s="41"/>
      <c r="B176" s="47"/>
      <c r="C176" s="300" t="s">
        <v>298</v>
      </c>
      <c r="D176" s="300" t="s">
        <v>299</v>
      </c>
      <c r="E176" s="20" t="s">
        <v>106</v>
      </c>
      <c r="F176" s="301">
        <v>280.358</v>
      </c>
      <c r="G176" s="41"/>
      <c r="H176" s="47"/>
    </row>
    <row r="177" s="2" customFormat="1">
      <c r="A177" s="41"/>
      <c r="B177" s="47"/>
      <c r="C177" s="300" t="s">
        <v>279</v>
      </c>
      <c r="D177" s="300" t="s">
        <v>280</v>
      </c>
      <c r="E177" s="20" t="s">
        <v>281</v>
      </c>
      <c r="F177" s="301">
        <v>1238.548</v>
      </c>
      <c r="G177" s="41"/>
      <c r="H177" s="47"/>
    </row>
    <row r="178" s="2" customFormat="1">
      <c r="A178" s="41"/>
      <c r="B178" s="47"/>
      <c r="C178" s="300" t="s">
        <v>285</v>
      </c>
      <c r="D178" s="300" t="s">
        <v>286</v>
      </c>
      <c r="E178" s="20" t="s">
        <v>106</v>
      </c>
      <c r="F178" s="301">
        <v>615.928</v>
      </c>
      <c r="G178" s="41"/>
      <c r="H178" s="47"/>
    </row>
    <row r="179" s="2" customFormat="1" ht="16.8" customHeight="1">
      <c r="A179" s="41"/>
      <c r="B179" s="47"/>
      <c r="C179" s="300" t="s">
        <v>304</v>
      </c>
      <c r="D179" s="300" t="s">
        <v>305</v>
      </c>
      <c r="E179" s="20" t="s">
        <v>281</v>
      </c>
      <c r="F179" s="301">
        <v>504.64400000000001</v>
      </c>
      <c r="G179" s="41"/>
      <c r="H179" s="47"/>
    </row>
    <row r="180" s="2" customFormat="1" ht="16.8" customHeight="1">
      <c r="A180" s="41"/>
      <c r="B180" s="47"/>
      <c r="C180" s="296" t="s">
        <v>102</v>
      </c>
      <c r="D180" s="297" t="s">
        <v>102</v>
      </c>
      <c r="E180" s="298" t="s">
        <v>96</v>
      </c>
      <c r="F180" s="299">
        <v>59</v>
      </c>
      <c r="G180" s="41"/>
      <c r="H180" s="47"/>
    </row>
    <row r="181" s="2" customFormat="1" ht="16.8" customHeight="1">
      <c r="A181" s="41"/>
      <c r="B181" s="47"/>
      <c r="C181" s="300" t="s">
        <v>19</v>
      </c>
      <c r="D181" s="300" t="s">
        <v>745</v>
      </c>
      <c r="E181" s="20" t="s">
        <v>19</v>
      </c>
      <c r="F181" s="301">
        <v>59</v>
      </c>
      <c r="G181" s="41"/>
      <c r="H181" s="47"/>
    </row>
    <row r="182" s="2" customFormat="1" ht="16.8" customHeight="1">
      <c r="A182" s="41"/>
      <c r="B182" s="47"/>
      <c r="C182" s="300" t="s">
        <v>102</v>
      </c>
      <c r="D182" s="300" t="s">
        <v>168</v>
      </c>
      <c r="E182" s="20" t="s">
        <v>19</v>
      </c>
      <c r="F182" s="301">
        <v>59</v>
      </c>
      <c r="G182" s="41"/>
      <c r="H182" s="47"/>
    </row>
    <row r="183" s="2" customFormat="1" ht="16.8" customHeight="1">
      <c r="A183" s="41"/>
      <c r="B183" s="47"/>
      <c r="C183" s="302" t="s">
        <v>1452</v>
      </c>
      <c r="D183" s="41"/>
      <c r="E183" s="41"/>
      <c r="F183" s="41"/>
      <c r="G183" s="41"/>
      <c r="H183" s="47"/>
    </row>
    <row r="184" s="2" customFormat="1" ht="16.8" customHeight="1">
      <c r="A184" s="41"/>
      <c r="B184" s="47"/>
      <c r="C184" s="300" t="s">
        <v>210</v>
      </c>
      <c r="D184" s="300" t="s">
        <v>1467</v>
      </c>
      <c r="E184" s="20" t="s">
        <v>96</v>
      </c>
      <c r="F184" s="301">
        <v>59</v>
      </c>
      <c r="G184" s="41"/>
      <c r="H184" s="47"/>
    </row>
    <row r="185" s="2" customFormat="1">
      <c r="A185" s="41"/>
      <c r="B185" s="47"/>
      <c r="C185" s="300" t="s">
        <v>309</v>
      </c>
      <c r="D185" s="300" t="s">
        <v>1468</v>
      </c>
      <c r="E185" s="20" t="s">
        <v>96</v>
      </c>
      <c r="F185" s="301">
        <v>59</v>
      </c>
      <c r="G185" s="41"/>
      <c r="H185" s="47"/>
    </row>
    <row r="186" s="2" customFormat="1" ht="16.8" customHeight="1">
      <c r="A186" s="41"/>
      <c r="B186" s="47"/>
      <c r="C186" s="300" t="s">
        <v>314</v>
      </c>
      <c r="D186" s="300" t="s">
        <v>1469</v>
      </c>
      <c r="E186" s="20" t="s">
        <v>96</v>
      </c>
      <c r="F186" s="301">
        <v>59</v>
      </c>
      <c r="G186" s="41"/>
      <c r="H186" s="47"/>
    </row>
    <row r="187" s="2" customFormat="1" ht="16.8" customHeight="1">
      <c r="A187" s="41"/>
      <c r="B187" s="47"/>
      <c r="C187" s="300" t="s">
        <v>319</v>
      </c>
      <c r="D187" s="300" t="s">
        <v>320</v>
      </c>
      <c r="E187" s="20" t="s">
        <v>321</v>
      </c>
      <c r="F187" s="301">
        <v>1.4750000000000001</v>
      </c>
      <c r="G187" s="41"/>
      <c r="H187" s="47"/>
    </row>
    <row r="188" s="2" customFormat="1" ht="16.8" customHeight="1">
      <c r="A188" s="41"/>
      <c r="B188" s="47"/>
      <c r="C188" s="296" t="s">
        <v>110</v>
      </c>
      <c r="D188" s="297" t="s">
        <v>111</v>
      </c>
      <c r="E188" s="298" t="s">
        <v>106</v>
      </c>
      <c r="F188" s="299">
        <v>358.75400000000002</v>
      </c>
      <c r="G188" s="41"/>
      <c r="H188" s="47"/>
    </row>
    <row r="189" s="2" customFormat="1" ht="16.8" customHeight="1">
      <c r="A189" s="41"/>
      <c r="B189" s="47"/>
      <c r="C189" s="300" t="s">
        <v>19</v>
      </c>
      <c r="D189" s="300" t="s">
        <v>221</v>
      </c>
      <c r="E189" s="20" t="s">
        <v>19</v>
      </c>
      <c r="F189" s="301">
        <v>0</v>
      </c>
      <c r="G189" s="41"/>
      <c r="H189" s="47"/>
    </row>
    <row r="190" s="2" customFormat="1" ht="16.8" customHeight="1">
      <c r="A190" s="41"/>
      <c r="B190" s="47"/>
      <c r="C190" s="300" t="s">
        <v>19</v>
      </c>
      <c r="D190" s="300" t="s">
        <v>222</v>
      </c>
      <c r="E190" s="20" t="s">
        <v>19</v>
      </c>
      <c r="F190" s="301">
        <v>0</v>
      </c>
      <c r="G190" s="41"/>
      <c r="H190" s="47"/>
    </row>
    <row r="191" s="2" customFormat="1" ht="16.8" customHeight="1">
      <c r="A191" s="41"/>
      <c r="B191" s="47"/>
      <c r="C191" s="300" t="s">
        <v>19</v>
      </c>
      <c r="D191" s="300" t="s">
        <v>223</v>
      </c>
      <c r="E191" s="20" t="s">
        <v>19</v>
      </c>
      <c r="F191" s="301">
        <v>0</v>
      </c>
      <c r="G191" s="41"/>
      <c r="H191" s="47"/>
    </row>
    <row r="192" s="2" customFormat="1" ht="16.8" customHeight="1">
      <c r="A192" s="41"/>
      <c r="B192" s="47"/>
      <c r="C192" s="300" t="s">
        <v>19</v>
      </c>
      <c r="D192" s="300" t="s">
        <v>160</v>
      </c>
      <c r="E192" s="20" t="s">
        <v>19</v>
      </c>
      <c r="F192" s="301">
        <v>0</v>
      </c>
      <c r="G192" s="41"/>
      <c r="H192" s="47"/>
    </row>
    <row r="193" s="2" customFormat="1" ht="16.8" customHeight="1">
      <c r="A193" s="41"/>
      <c r="B193" s="47"/>
      <c r="C193" s="300" t="s">
        <v>19</v>
      </c>
      <c r="D193" s="300" t="s">
        <v>778</v>
      </c>
      <c r="E193" s="20" t="s">
        <v>19</v>
      </c>
      <c r="F193" s="301">
        <v>28.050000000000001</v>
      </c>
      <c r="G193" s="41"/>
      <c r="H193" s="47"/>
    </row>
    <row r="194" s="2" customFormat="1" ht="16.8" customHeight="1">
      <c r="A194" s="41"/>
      <c r="B194" s="47"/>
      <c r="C194" s="300" t="s">
        <v>19</v>
      </c>
      <c r="D194" s="300" t="s">
        <v>162</v>
      </c>
      <c r="E194" s="20" t="s">
        <v>19</v>
      </c>
      <c r="F194" s="301">
        <v>0</v>
      </c>
      <c r="G194" s="41"/>
      <c r="H194" s="47"/>
    </row>
    <row r="195" s="2" customFormat="1" ht="16.8" customHeight="1">
      <c r="A195" s="41"/>
      <c r="B195" s="47"/>
      <c r="C195" s="300" t="s">
        <v>19</v>
      </c>
      <c r="D195" s="300" t="s">
        <v>779</v>
      </c>
      <c r="E195" s="20" t="s">
        <v>19</v>
      </c>
      <c r="F195" s="301">
        <v>289.988</v>
      </c>
      <c r="G195" s="41"/>
      <c r="H195" s="47"/>
    </row>
    <row r="196" s="2" customFormat="1" ht="16.8" customHeight="1">
      <c r="A196" s="41"/>
      <c r="B196" s="47"/>
      <c r="C196" s="300" t="s">
        <v>19</v>
      </c>
      <c r="D196" s="300" t="s">
        <v>780</v>
      </c>
      <c r="E196" s="20" t="s">
        <v>19</v>
      </c>
      <c r="F196" s="301">
        <v>40.716000000000001</v>
      </c>
      <c r="G196" s="41"/>
      <c r="H196" s="47"/>
    </row>
    <row r="197" s="2" customFormat="1" ht="16.8" customHeight="1">
      <c r="A197" s="41"/>
      <c r="B197" s="47"/>
      <c r="C197" s="300" t="s">
        <v>19</v>
      </c>
      <c r="D197" s="300" t="s">
        <v>165</v>
      </c>
      <c r="E197" s="20" t="s">
        <v>19</v>
      </c>
      <c r="F197" s="301">
        <v>0</v>
      </c>
      <c r="G197" s="41"/>
      <c r="H197" s="47"/>
    </row>
    <row r="198" s="2" customFormat="1" ht="16.8" customHeight="1">
      <c r="A198" s="41"/>
      <c r="B198" s="47"/>
      <c r="C198" s="300" t="s">
        <v>19</v>
      </c>
      <c r="D198" s="300" t="s">
        <v>166</v>
      </c>
      <c r="E198" s="20" t="s">
        <v>19</v>
      </c>
      <c r="F198" s="301">
        <v>0</v>
      </c>
      <c r="G198" s="41"/>
      <c r="H198" s="47"/>
    </row>
    <row r="199" s="2" customFormat="1" ht="16.8" customHeight="1">
      <c r="A199" s="41"/>
      <c r="B199" s="47"/>
      <c r="C199" s="300" t="s">
        <v>19</v>
      </c>
      <c r="D199" s="300" t="s">
        <v>167</v>
      </c>
      <c r="E199" s="20" t="s">
        <v>19</v>
      </c>
      <c r="F199" s="301">
        <v>0</v>
      </c>
      <c r="G199" s="41"/>
      <c r="H199" s="47"/>
    </row>
    <row r="200" s="2" customFormat="1" ht="16.8" customHeight="1">
      <c r="A200" s="41"/>
      <c r="B200" s="47"/>
      <c r="C200" s="300" t="s">
        <v>110</v>
      </c>
      <c r="D200" s="300" t="s">
        <v>168</v>
      </c>
      <c r="E200" s="20" t="s">
        <v>19</v>
      </c>
      <c r="F200" s="301">
        <v>358.75400000000002</v>
      </c>
      <c r="G200" s="41"/>
      <c r="H200" s="47"/>
    </row>
    <row r="201" s="2" customFormat="1" ht="16.8" customHeight="1">
      <c r="A201" s="41"/>
      <c r="B201" s="47"/>
      <c r="C201" s="302" t="s">
        <v>1452</v>
      </c>
      <c r="D201" s="41"/>
      <c r="E201" s="41"/>
      <c r="F201" s="41"/>
      <c r="G201" s="41"/>
      <c r="H201" s="47"/>
    </row>
    <row r="202" s="2" customFormat="1" ht="16.8" customHeight="1">
      <c r="A202" s="41"/>
      <c r="B202" s="47"/>
      <c r="C202" s="300" t="s">
        <v>290</v>
      </c>
      <c r="D202" s="300" t="s">
        <v>291</v>
      </c>
      <c r="E202" s="20" t="s">
        <v>281</v>
      </c>
      <c r="F202" s="301">
        <v>645.75699999999995</v>
      </c>
      <c r="G202" s="41"/>
      <c r="H202" s="47"/>
    </row>
    <row r="203" s="2" customFormat="1">
      <c r="A203" s="41"/>
      <c r="B203" s="47"/>
      <c r="C203" s="300" t="s">
        <v>259</v>
      </c>
      <c r="D203" s="300" t="s">
        <v>1455</v>
      </c>
      <c r="E203" s="20" t="s">
        <v>106</v>
      </c>
      <c r="F203" s="301">
        <v>841.70100000000002</v>
      </c>
      <c r="G203" s="41"/>
      <c r="H203" s="47"/>
    </row>
    <row r="204" s="2" customFormat="1">
      <c r="A204" s="41"/>
      <c r="B204" s="47"/>
      <c r="C204" s="300" t="s">
        <v>265</v>
      </c>
      <c r="D204" s="300" t="s">
        <v>1456</v>
      </c>
      <c r="E204" s="20" t="s">
        <v>106</v>
      </c>
      <c r="F204" s="301">
        <v>360.72899999999998</v>
      </c>
      <c r="G204" s="41"/>
      <c r="H204" s="47"/>
    </row>
    <row r="205" s="2" customFormat="1">
      <c r="A205" s="41"/>
      <c r="B205" s="47"/>
      <c r="C205" s="300" t="s">
        <v>279</v>
      </c>
      <c r="D205" s="300" t="s">
        <v>280</v>
      </c>
      <c r="E205" s="20" t="s">
        <v>281</v>
      </c>
      <c r="F205" s="301">
        <v>1238.548</v>
      </c>
      <c r="G205" s="41"/>
      <c r="H205" s="47"/>
    </row>
    <row r="206" s="2" customFormat="1" ht="16.8" customHeight="1">
      <c r="A206" s="41"/>
      <c r="B206" s="47"/>
      <c r="C206" s="296" t="s">
        <v>1021</v>
      </c>
      <c r="D206" s="297" t="s">
        <v>1022</v>
      </c>
      <c r="E206" s="298" t="s">
        <v>96</v>
      </c>
      <c r="F206" s="299">
        <v>0</v>
      </c>
      <c r="G206" s="41"/>
      <c r="H206" s="47"/>
    </row>
    <row r="207" s="2" customFormat="1" ht="16.8" customHeight="1">
      <c r="A207" s="41"/>
      <c r="B207" s="47"/>
      <c r="C207" s="300" t="s">
        <v>19</v>
      </c>
      <c r="D207" s="300" t="s">
        <v>223</v>
      </c>
      <c r="E207" s="20" t="s">
        <v>19</v>
      </c>
      <c r="F207" s="301">
        <v>0</v>
      </c>
      <c r="G207" s="41"/>
      <c r="H207" s="47"/>
    </row>
    <row r="208" s="2" customFormat="1" ht="16.8" customHeight="1">
      <c r="A208" s="41"/>
      <c r="B208" s="47"/>
      <c r="C208" s="300" t="s">
        <v>1021</v>
      </c>
      <c r="D208" s="300" t="s">
        <v>1043</v>
      </c>
      <c r="E208" s="20" t="s">
        <v>19</v>
      </c>
      <c r="F208" s="301">
        <v>0</v>
      </c>
      <c r="G208" s="41"/>
      <c r="H208" s="47"/>
    </row>
    <row r="209" s="2" customFormat="1" ht="16.8" customHeight="1">
      <c r="A209" s="41"/>
      <c r="B209" s="47"/>
      <c r="C209" s="296" t="s">
        <v>1024</v>
      </c>
      <c r="D209" s="297" t="s">
        <v>1025</v>
      </c>
      <c r="E209" s="298" t="s">
        <v>96</v>
      </c>
      <c r="F209" s="299">
        <v>0</v>
      </c>
      <c r="G209" s="41"/>
      <c r="H209" s="47"/>
    </row>
    <row r="210" s="2" customFormat="1" ht="16.8" customHeight="1">
      <c r="A210" s="41"/>
      <c r="B210" s="47"/>
      <c r="C210" s="300" t="s">
        <v>19</v>
      </c>
      <c r="D210" s="300" t="s">
        <v>1044</v>
      </c>
      <c r="E210" s="20" t="s">
        <v>19</v>
      </c>
      <c r="F210" s="301">
        <v>0</v>
      </c>
      <c r="G210" s="41"/>
      <c r="H210" s="47"/>
    </row>
    <row r="211" s="2" customFormat="1" ht="16.8" customHeight="1">
      <c r="A211" s="41"/>
      <c r="B211" s="47"/>
      <c r="C211" s="300" t="s">
        <v>1024</v>
      </c>
      <c r="D211" s="300" t="s">
        <v>1043</v>
      </c>
      <c r="E211" s="20" t="s">
        <v>19</v>
      </c>
      <c r="F211" s="301">
        <v>0</v>
      </c>
      <c r="G211" s="41"/>
      <c r="H211" s="47"/>
    </row>
    <row r="212" s="2" customFormat="1" ht="16.8" customHeight="1">
      <c r="A212" s="41"/>
      <c r="B212" s="47"/>
      <c r="C212" s="296" t="s">
        <v>108</v>
      </c>
      <c r="D212" s="297" t="s">
        <v>108</v>
      </c>
      <c r="E212" s="298" t="s">
        <v>106</v>
      </c>
      <c r="F212" s="299">
        <v>615.928</v>
      </c>
      <c r="G212" s="41"/>
      <c r="H212" s="47"/>
    </row>
    <row r="213" s="2" customFormat="1" ht="16.8" customHeight="1">
      <c r="A213" s="41"/>
      <c r="B213" s="47"/>
      <c r="C213" s="300" t="s">
        <v>108</v>
      </c>
      <c r="D213" s="300" t="s">
        <v>288</v>
      </c>
      <c r="E213" s="20" t="s">
        <v>19</v>
      </c>
      <c r="F213" s="301">
        <v>615.928</v>
      </c>
      <c r="G213" s="41"/>
      <c r="H213" s="47"/>
    </row>
    <row r="214" s="2" customFormat="1" ht="16.8" customHeight="1">
      <c r="A214" s="41"/>
      <c r="B214" s="47"/>
      <c r="C214" s="302" t="s">
        <v>1452</v>
      </c>
      <c r="D214" s="41"/>
      <c r="E214" s="41"/>
      <c r="F214" s="41"/>
      <c r="G214" s="41"/>
      <c r="H214" s="47"/>
    </row>
    <row r="215" s="2" customFormat="1">
      <c r="A215" s="41"/>
      <c r="B215" s="47"/>
      <c r="C215" s="300" t="s">
        <v>285</v>
      </c>
      <c r="D215" s="300" t="s">
        <v>286</v>
      </c>
      <c r="E215" s="20" t="s">
        <v>106</v>
      </c>
      <c r="F215" s="301">
        <v>615.928</v>
      </c>
      <c r="G215" s="41"/>
      <c r="H215" s="47"/>
    </row>
    <row r="216" s="2" customFormat="1">
      <c r="A216" s="41"/>
      <c r="B216" s="47"/>
      <c r="C216" s="300" t="s">
        <v>259</v>
      </c>
      <c r="D216" s="300" t="s">
        <v>1455</v>
      </c>
      <c r="E216" s="20" t="s">
        <v>106</v>
      </c>
      <c r="F216" s="301">
        <v>841.70100000000002</v>
      </c>
      <c r="G216" s="41"/>
      <c r="H216" s="47"/>
    </row>
    <row r="217" s="2" customFormat="1">
      <c r="A217" s="41"/>
      <c r="B217" s="47"/>
      <c r="C217" s="300" t="s">
        <v>265</v>
      </c>
      <c r="D217" s="300" t="s">
        <v>1456</v>
      </c>
      <c r="E217" s="20" t="s">
        <v>106</v>
      </c>
      <c r="F217" s="301">
        <v>360.72899999999998</v>
      </c>
      <c r="G217" s="41"/>
      <c r="H217" s="47"/>
    </row>
    <row r="218" s="2" customFormat="1" ht="16.8" customHeight="1">
      <c r="A218" s="41"/>
      <c r="B218" s="47"/>
      <c r="C218" s="296" t="s">
        <v>708</v>
      </c>
      <c r="D218" s="297" t="s">
        <v>167</v>
      </c>
      <c r="E218" s="298" t="s">
        <v>96</v>
      </c>
      <c r="F218" s="299">
        <v>27.600000000000001</v>
      </c>
      <c r="G218" s="41"/>
      <c r="H218" s="47"/>
    </row>
    <row r="219" s="2" customFormat="1" ht="16.8" customHeight="1">
      <c r="A219" s="41"/>
      <c r="B219" s="47"/>
      <c r="C219" s="300" t="s">
        <v>19</v>
      </c>
      <c r="D219" s="300" t="s">
        <v>722</v>
      </c>
      <c r="E219" s="20" t="s">
        <v>19</v>
      </c>
      <c r="F219" s="301">
        <v>27.600000000000001</v>
      </c>
      <c r="G219" s="41"/>
      <c r="H219" s="47"/>
    </row>
    <row r="220" s="2" customFormat="1" ht="16.8" customHeight="1">
      <c r="A220" s="41"/>
      <c r="B220" s="47"/>
      <c r="C220" s="300" t="s">
        <v>708</v>
      </c>
      <c r="D220" s="300" t="s">
        <v>168</v>
      </c>
      <c r="E220" s="20" t="s">
        <v>19</v>
      </c>
      <c r="F220" s="301">
        <v>27.600000000000001</v>
      </c>
      <c r="G220" s="41"/>
      <c r="H220" s="47"/>
    </row>
    <row r="221" s="2" customFormat="1" ht="16.8" customHeight="1">
      <c r="A221" s="41"/>
      <c r="B221" s="47"/>
      <c r="C221" s="302" t="s">
        <v>1452</v>
      </c>
      <c r="D221" s="41"/>
      <c r="E221" s="41"/>
      <c r="F221" s="41"/>
      <c r="G221" s="41"/>
      <c r="H221" s="47"/>
    </row>
    <row r="222" s="2" customFormat="1">
      <c r="A222" s="41"/>
      <c r="B222" s="47"/>
      <c r="C222" s="300" t="s">
        <v>718</v>
      </c>
      <c r="D222" s="300" t="s">
        <v>1472</v>
      </c>
      <c r="E222" s="20" t="s">
        <v>96</v>
      </c>
      <c r="F222" s="301">
        <v>27.600000000000001</v>
      </c>
      <c r="G222" s="41"/>
      <c r="H222" s="47"/>
    </row>
    <row r="223" s="2" customFormat="1" ht="16.8" customHeight="1">
      <c r="A223" s="41"/>
      <c r="B223" s="47"/>
      <c r="C223" s="300" t="s">
        <v>821</v>
      </c>
      <c r="D223" s="300" t="s">
        <v>822</v>
      </c>
      <c r="E223" s="20" t="s">
        <v>96</v>
      </c>
      <c r="F223" s="301">
        <v>27.600000000000001</v>
      </c>
      <c r="G223" s="41"/>
      <c r="H223" s="47"/>
    </row>
    <row r="224" s="2" customFormat="1" ht="16.8" customHeight="1">
      <c r="A224" s="41"/>
      <c r="B224" s="47"/>
      <c r="C224" s="300" t="s">
        <v>824</v>
      </c>
      <c r="D224" s="300" t="s">
        <v>1473</v>
      </c>
      <c r="E224" s="20" t="s">
        <v>96</v>
      </c>
      <c r="F224" s="301">
        <v>27.600000000000001</v>
      </c>
      <c r="G224" s="41"/>
      <c r="H224" s="47"/>
    </row>
    <row r="225" s="2" customFormat="1">
      <c r="A225" s="41"/>
      <c r="B225" s="47"/>
      <c r="C225" s="300" t="s">
        <v>341</v>
      </c>
      <c r="D225" s="300" t="s">
        <v>342</v>
      </c>
      <c r="E225" s="20" t="s">
        <v>96</v>
      </c>
      <c r="F225" s="301">
        <v>424.33999999999998</v>
      </c>
      <c r="G225" s="41"/>
      <c r="H225" s="47"/>
    </row>
    <row r="226" s="2" customFormat="1" ht="16.8" customHeight="1">
      <c r="A226" s="41"/>
      <c r="B226" s="47"/>
      <c r="C226" s="300" t="s">
        <v>837</v>
      </c>
      <c r="D226" s="300" t="s">
        <v>1474</v>
      </c>
      <c r="E226" s="20" t="s">
        <v>96</v>
      </c>
      <c r="F226" s="301">
        <v>27.600000000000001</v>
      </c>
      <c r="G226" s="41"/>
      <c r="H226" s="47"/>
    </row>
    <row r="227" s="2" customFormat="1">
      <c r="A227" s="41"/>
      <c r="B227" s="47"/>
      <c r="C227" s="300" t="s">
        <v>997</v>
      </c>
      <c r="D227" s="300" t="s">
        <v>1475</v>
      </c>
      <c r="E227" s="20" t="s">
        <v>96</v>
      </c>
      <c r="F227" s="301">
        <v>27.600000000000001</v>
      </c>
      <c r="G227" s="41"/>
      <c r="H227" s="47"/>
    </row>
    <row r="228" s="2" customFormat="1" ht="26.4" customHeight="1">
      <c r="A228" s="41"/>
      <c r="B228" s="47"/>
      <c r="C228" s="295" t="s">
        <v>86</v>
      </c>
      <c r="D228" s="295" t="s">
        <v>87</v>
      </c>
      <c r="E228" s="41"/>
      <c r="F228" s="41"/>
      <c r="G228" s="41"/>
      <c r="H228" s="47"/>
    </row>
    <row r="229" s="2" customFormat="1" ht="16.8" customHeight="1">
      <c r="A229" s="41"/>
      <c r="B229" s="47"/>
      <c r="C229" s="296" t="s">
        <v>104</v>
      </c>
      <c r="D229" s="297" t="s">
        <v>105</v>
      </c>
      <c r="E229" s="298" t="s">
        <v>106</v>
      </c>
      <c r="F229" s="299">
        <v>155.84399999999999</v>
      </c>
      <c r="G229" s="41"/>
      <c r="H229" s="47"/>
    </row>
    <row r="230" s="2" customFormat="1" ht="16.8" customHeight="1">
      <c r="A230" s="41"/>
      <c r="B230" s="47"/>
      <c r="C230" s="300" t="s">
        <v>19</v>
      </c>
      <c r="D230" s="300" t="s">
        <v>221</v>
      </c>
      <c r="E230" s="20" t="s">
        <v>19</v>
      </c>
      <c r="F230" s="301">
        <v>0</v>
      </c>
      <c r="G230" s="41"/>
      <c r="H230" s="47"/>
    </row>
    <row r="231" s="2" customFormat="1" ht="16.8" customHeight="1">
      <c r="A231" s="41"/>
      <c r="B231" s="47"/>
      <c r="C231" s="300" t="s">
        <v>19</v>
      </c>
      <c r="D231" s="300" t="s">
        <v>222</v>
      </c>
      <c r="E231" s="20" t="s">
        <v>19</v>
      </c>
      <c r="F231" s="301">
        <v>0</v>
      </c>
      <c r="G231" s="41"/>
      <c r="H231" s="47"/>
    </row>
    <row r="232" s="2" customFormat="1" ht="16.8" customHeight="1">
      <c r="A232" s="41"/>
      <c r="B232" s="47"/>
      <c r="C232" s="300" t="s">
        <v>19</v>
      </c>
      <c r="D232" s="300" t="s">
        <v>1080</v>
      </c>
      <c r="E232" s="20" t="s">
        <v>19</v>
      </c>
      <c r="F232" s="301">
        <v>36.161999999999999</v>
      </c>
      <c r="G232" s="41"/>
      <c r="H232" s="47"/>
    </row>
    <row r="233" s="2" customFormat="1" ht="16.8" customHeight="1">
      <c r="A233" s="41"/>
      <c r="B233" s="47"/>
      <c r="C233" s="300" t="s">
        <v>19</v>
      </c>
      <c r="D233" s="300" t="s">
        <v>223</v>
      </c>
      <c r="E233" s="20" t="s">
        <v>19</v>
      </c>
      <c r="F233" s="301">
        <v>0</v>
      </c>
      <c r="G233" s="41"/>
      <c r="H233" s="47"/>
    </row>
    <row r="234" s="2" customFormat="1" ht="16.8" customHeight="1">
      <c r="A234" s="41"/>
      <c r="B234" s="47"/>
      <c r="C234" s="300" t="s">
        <v>19</v>
      </c>
      <c r="D234" s="300" t="s">
        <v>1081</v>
      </c>
      <c r="E234" s="20" t="s">
        <v>19</v>
      </c>
      <c r="F234" s="301">
        <v>6.4260000000000002</v>
      </c>
      <c r="G234" s="41"/>
      <c r="H234" s="47"/>
    </row>
    <row r="235" s="2" customFormat="1" ht="16.8" customHeight="1">
      <c r="A235" s="41"/>
      <c r="B235" s="47"/>
      <c r="C235" s="300" t="s">
        <v>19</v>
      </c>
      <c r="D235" s="300" t="s">
        <v>160</v>
      </c>
      <c r="E235" s="20" t="s">
        <v>19</v>
      </c>
      <c r="F235" s="301">
        <v>0</v>
      </c>
      <c r="G235" s="41"/>
      <c r="H235" s="47"/>
    </row>
    <row r="236" s="2" customFormat="1" ht="16.8" customHeight="1">
      <c r="A236" s="41"/>
      <c r="B236" s="47"/>
      <c r="C236" s="300" t="s">
        <v>19</v>
      </c>
      <c r="D236" s="300" t="s">
        <v>162</v>
      </c>
      <c r="E236" s="20" t="s">
        <v>19</v>
      </c>
      <c r="F236" s="301">
        <v>0</v>
      </c>
      <c r="G236" s="41"/>
      <c r="H236" s="47"/>
    </row>
    <row r="237" s="2" customFormat="1" ht="16.8" customHeight="1">
      <c r="A237" s="41"/>
      <c r="B237" s="47"/>
      <c r="C237" s="300" t="s">
        <v>19</v>
      </c>
      <c r="D237" s="300" t="s">
        <v>1082</v>
      </c>
      <c r="E237" s="20" t="s">
        <v>19</v>
      </c>
      <c r="F237" s="301">
        <v>80.730000000000004</v>
      </c>
      <c r="G237" s="41"/>
      <c r="H237" s="47"/>
    </row>
    <row r="238" s="2" customFormat="1" ht="16.8" customHeight="1">
      <c r="A238" s="41"/>
      <c r="B238" s="47"/>
      <c r="C238" s="300" t="s">
        <v>19</v>
      </c>
      <c r="D238" s="300" t="s">
        <v>165</v>
      </c>
      <c r="E238" s="20" t="s">
        <v>19</v>
      </c>
      <c r="F238" s="301">
        <v>0</v>
      </c>
      <c r="G238" s="41"/>
      <c r="H238" s="47"/>
    </row>
    <row r="239" s="2" customFormat="1" ht="16.8" customHeight="1">
      <c r="A239" s="41"/>
      <c r="B239" s="47"/>
      <c r="C239" s="300" t="s">
        <v>19</v>
      </c>
      <c r="D239" s="300" t="s">
        <v>1083</v>
      </c>
      <c r="E239" s="20" t="s">
        <v>19</v>
      </c>
      <c r="F239" s="301">
        <v>3.375</v>
      </c>
      <c r="G239" s="41"/>
      <c r="H239" s="47"/>
    </row>
    <row r="240" s="2" customFormat="1" ht="16.8" customHeight="1">
      <c r="A240" s="41"/>
      <c r="B240" s="47"/>
      <c r="C240" s="300" t="s">
        <v>19</v>
      </c>
      <c r="D240" s="300" t="s">
        <v>166</v>
      </c>
      <c r="E240" s="20" t="s">
        <v>19</v>
      </c>
      <c r="F240" s="301">
        <v>0</v>
      </c>
      <c r="G240" s="41"/>
      <c r="H240" s="47"/>
    </row>
    <row r="241" s="2" customFormat="1" ht="16.8" customHeight="1">
      <c r="A241" s="41"/>
      <c r="B241" s="47"/>
      <c r="C241" s="300" t="s">
        <v>19</v>
      </c>
      <c r="D241" s="300" t="s">
        <v>1084</v>
      </c>
      <c r="E241" s="20" t="s">
        <v>19</v>
      </c>
      <c r="F241" s="301">
        <v>6.7320000000000002</v>
      </c>
      <c r="G241" s="41"/>
      <c r="H241" s="47"/>
    </row>
    <row r="242" s="2" customFormat="1" ht="16.8" customHeight="1">
      <c r="A242" s="41"/>
      <c r="B242" s="47"/>
      <c r="C242" s="300" t="s">
        <v>19</v>
      </c>
      <c r="D242" s="300" t="s">
        <v>167</v>
      </c>
      <c r="E242" s="20" t="s">
        <v>19</v>
      </c>
      <c r="F242" s="301">
        <v>0</v>
      </c>
      <c r="G242" s="41"/>
      <c r="H242" s="47"/>
    </row>
    <row r="243" s="2" customFormat="1" ht="16.8" customHeight="1">
      <c r="A243" s="41"/>
      <c r="B243" s="47"/>
      <c r="C243" s="300" t="s">
        <v>19</v>
      </c>
      <c r="D243" s="300" t="s">
        <v>1085</v>
      </c>
      <c r="E243" s="20" t="s">
        <v>19</v>
      </c>
      <c r="F243" s="301">
        <v>1.881</v>
      </c>
      <c r="G243" s="41"/>
      <c r="H243" s="47"/>
    </row>
    <row r="244" s="2" customFormat="1" ht="16.8" customHeight="1">
      <c r="A244" s="41"/>
      <c r="B244" s="47"/>
      <c r="C244" s="300" t="s">
        <v>19</v>
      </c>
      <c r="D244" s="300" t="s">
        <v>227</v>
      </c>
      <c r="E244" s="20" t="s">
        <v>19</v>
      </c>
      <c r="F244" s="301">
        <v>0</v>
      </c>
      <c r="G244" s="41"/>
      <c r="H244" s="47"/>
    </row>
    <row r="245" s="2" customFormat="1" ht="16.8" customHeight="1">
      <c r="A245" s="41"/>
      <c r="B245" s="47"/>
      <c r="C245" s="300" t="s">
        <v>19</v>
      </c>
      <c r="D245" s="300" t="s">
        <v>1086</v>
      </c>
      <c r="E245" s="20" t="s">
        <v>19</v>
      </c>
      <c r="F245" s="301">
        <v>20.538</v>
      </c>
      <c r="G245" s="41"/>
      <c r="H245" s="47"/>
    </row>
    <row r="246" s="2" customFormat="1" ht="16.8" customHeight="1">
      <c r="A246" s="41"/>
      <c r="B246" s="47"/>
      <c r="C246" s="300" t="s">
        <v>104</v>
      </c>
      <c r="D246" s="300" t="s">
        <v>168</v>
      </c>
      <c r="E246" s="20" t="s">
        <v>19</v>
      </c>
      <c r="F246" s="301">
        <v>155.84399999999999</v>
      </c>
      <c r="G246" s="41"/>
      <c r="H246" s="47"/>
    </row>
    <row r="247" s="2" customFormat="1" ht="16.8" customHeight="1">
      <c r="A247" s="41"/>
      <c r="B247" s="47"/>
      <c r="C247" s="302" t="s">
        <v>1452</v>
      </c>
      <c r="D247" s="41"/>
      <c r="E247" s="41"/>
      <c r="F247" s="41"/>
      <c r="G247" s="41"/>
      <c r="H247" s="47"/>
    </row>
    <row r="248" s="2" customFormat="1">
      <c r="A248" s="41"/>
      <c r="B248" s="47"/>
      <c r="C248" s="300" t="s">
        <v>217</v>
      </c>
      <c r="D248" s="300" t="s">
        <v>1453</v>
      </c>
      <c r="E248" s="20" t="s">
        <v>106</v>
      </c>
      <c r="F248" s="301">
        <v>109.09099999999999</v>
      </c>
      <c r="G248" s="41"/>
      <c r="H248" s="47"/>
    </row>
    <row r="249" s="2" customFormat="1">
      <c r="A249" s="41"/>
      <c r="B249" s="47"/>
      <c r="C249" s="300" t="s">
        <v>233</v>
      </c>
      <c r="D249" s="300" t="s">
        <v>1454</v>
      </c>
      <c r="E249" s="20" t="s">
        <v>106</v>
      </c>
      <c r="F249" s="301">
        <v>46.753</v>
      </c>
      <c r="G249" s="41"/>
      <c r="H249" s="47"/>
    </row>
    <row r="250" s="2" customFormat="1">
      <c r="A250" s="41"/>
      <c r="B250" s="47"/>
      <c r="C250" s="300" t="s">
        <v>259</v>
      </c>
      <c r="D250" s="300" t="s">
        <v>1455</v>
      </c>
      <c r="E250" s="20" t="s">
        <v>106</v>
      </c>
      <c r="F250" s="301">
        <v>133.77099999999999</v>
      </c>
      <c r="G250" s="41"/>
      <c r="H250" s="47"/>
    </row>
    <row r="251" s="2" customFormat="1">
      <c r="A251" s="41"/>
      <c r="B251" s="47"/>
      <c r="C251" s="300" t="s">
        <v>265</v>
      </c>
      <c r="D251" s="300" t="s">
        <v>1456</v>
      </c>
      <c r="E251" s="20" t="s">
        <v>106</v>
      </c>
      <c r="F251" s="301">
        <v>57.331000000000003</v>
      </c>
      <c r="G251" s="41"/>
      <c r="H251" s="47"/>
    </row>
    <row r="252" s="2" customFormat="1">
      <c r="A252" s="41"/>
      <c r="B252" s="47"/>
      <c r="C252" s="300" t="s">
        <v>271</v>
      </c>
      <c r="D252" s="300" t="s">
        <v>272</v>
      </c>
      <c r="E252" s="20" t="s">
        <v>106</v>
      </c>
      <c r="F252" s="301">
        <v>109.09099999999999</v>
      </c>
      <c r="G252" s="41"/>
      <c r="H252" s="47"/>
    </row>
    <row r="253" s="2" customFormat="1">
      <c r="A253" s="41"/>
      <c r="B253" s="47"/>
      <c r="C253" s="300" t="s">
        <v>275</v>
      </c>
      <c r="D253" s="300" t="s">
        <v>276</v>
      </c>
      <c r="E253" s="20" t="s">
        <v>106</v>
      </c>
      <c r="F253" s="301">
        <v>46.753</v>
      </c>
      <c r="G253" s="41"/>
      <c r="H253" s="47"/>
    </row>
    <row r="254" s="2" customFormat="1">
      <c r="A254" s="41"/>
      <c r="B254" s="47"/>
      <c r="C254" s="300" t="s">
        <v>285</v>
      </c>
      <c r="D254" s="300" t="s">
        <v>286</v>
      </c>
      <c r="E254" s="20" t="s">
        <v>106</v>
      </c>
      <c r="F254" s="301">
        <v>99.224999999999994</v>
      </c>
      <c r="G254" s="41"/>
      <c r="H254" s="47"/>
    </row>
    <row r="255" s="2" customFormat="1" ht="16.8" customHeight="1">
      <c r="A255" s="41"/>
      <c r="B255" s="47"/>
      <c r="C255" s="296" t="s">
        <v>94</v>
      </c>
      <c r="D255" s="297" t="s">
        <v>95</v>
      </c>
      <c r="E255" s="298" t="s">
        <v>96</v>
      </c>
      <c r="F255" s="299">
        <v>25.829999999999998</v>
      </c>
      <c r="G255" s="41"/>
      <c r="H255" s="47"/>
    </row>
    <row r="256" s="2" customFormat="1" ht="16.8" customHeight="1">
      <c r="A256" s="41"/>
      <c r="B256" s="47"/>
      <c r="C256" s="300" t="s">
        <v>19</v>
      </c>
      <c r="D256" s="300" t="s">
        <v>1476</v>
      </c>
      <c r="E256" s="20" t="s">
        <v>19</v>
      </c>
      <c r="F256" s="301">
        <v>25.829999999999998</v>
      </c>
      <c r="G256" s="41"/>
      <c r="H256" s="47"/>
    </row>
    <row r="257" s="2" customFormat="1" ht="16.8" customHeight="1">
      <c r="A257" s="41"/>
      <c r="B257" s="47"/>
      <c r="C257" s="302" t="s">
        <v>1452</v>
      </c>
      <c r="D257" s="41"/>
      <c r="E257" s="41"/>
      <c r="F257" s="41"/>
      <c r="G257" s="41"/>
      <c r="H257" s="47"/>
    </row>
    <row r="258" s="2" customFormat="1" ht="16.8" customHeight="1">
      <c r="A258" s="41"/>
      <c r="B258" s="47"/>
      <c r="C258" s="300" t="s">
        <v>1058</v>
      </c>
      <c r="D258" s="300" t="s">
        <v>1477</v>
      </c>
      <c r="E258" s="20" t="s">
        <v>96</v>
      </c>
      <c r="F258" s="301">
        <v>25.829999999999998</v>
      </c>
      <c r="G258" s="41"/>
      <c r="H258" s="47"/>
    </row>
    <row r="259" s="2" customFormat="1" ht="16.8" customHeight="1">
      <c r="A259" s="41"/>
      <c r="B259" s="47"/>
      <c r="C259" s="300" t="s">
        <v>346</v>
      </c>
      <c r="D259" s="300" t="s">
        <v>1457</v>
      </c>
      <c r="E259" s="20" t="s">
        <v>96</v>
      </c>
      <c r="F259" s="301">
        <v>96.030000000000001</v>
      </c>
      <c r="G259" s="41"/>
      <c r="H259" s="47"/>
    </row>
    <row r="260" s="2" customFormat="1" ht="16.8" customHeight="1">
      <c r="A260" s="41"/>
      <c r="B260" s="47"/>
      <c r="C260" s="300" t="s">
        <v>1155</v>
      </c>
      <c r="D260" s="300" t="s">
        <v>1478</v>
      </c>
      <c r="E260" s="20" t="s">
        <v>96</v>
      </c>
      <c r="F260" s="301">
        <v>25.829999999999998</v>
      </c>
      <c r="G260" s="41"/>
      <c r="H260" s="47"/>
    </row>
    <row r="261" s="2" customFormat="1" ht="16.8" customHeight="1">
      <c r="A261" s="41"/>
      <c r="B261" s="47"/>
      <c r="C261" s="296" t="s">
        <v>119</v>
      </c>
      <c r="D261" s="297" t="s">
        <v>120</v>
      </c>
      <c r="E261" s="298" t="s">
        <v>96</v>
      </c>
      <c r="F261" s="299">
        <v>0</v>
      </c>
      <c r="G261" s="41"/>
      <c r="H261" s="47"/>
    </row>
    <row r="262" s="2" customFormat="1" ht="16.8" customHeight="1">
      <c r="A262" s="41"/>
      <c r="B262" s="47"/>
      <c r="C262" s="300" t="s">
        <v>19</v>
      </c>
      <c r="D262" s="300" t="s">
        <v>1479</v>
      </c>
      <c r="E262" s="20" t="s">
        <v>19</v>
      </c>
      <c r="F262" s="301">
        <v>0</v>
      </c>
      <c r="G262" s="41"/>
      <c r="H262" s="47"/>
    </row>
    <row r="263" s="2" customFormat="1" ht="16.8" customHeight="1">
      <c r="A263" s="41"/>
      <c r="B263" s="47"/>
      <c r="C263" s="296" t="s">
        <v>114</v>
      </c>
      <c r="D263" s="297" t="s">
        <v>114</v>
      </c>
      <c r="E263" s="298" t="s">
        <v>106</v>
      </c>
      <c r="F263" s="299">
        <v>12.582000000000001</v>
      </c>
      <c r="G263" s="41"/>
      <c r="H263" s="47"/>
    </row>
    <row r="264" s="2" customFormat="1" ht="16.8" customHeight="1">
      <c r="A264" s="41"/>
      <c r="B264" s="47"/>
      <c r="C264" s="300" t="s">
        <v>19</v>
      </c>
      <c r="D264" s="300" t="s">
        <v>1126</v>
      </c>
      <c r="E264" s="20" t="s">
        <v>19</v>
      </c>
      <c r="F264" s="301">
        <v>12.582000000000001</v>
      </c>
      <c r="G264" s="41"/>
      <c r="H264" s="47"/>
    </row>
    <row r="265" s="2" customFormat="1" ht="16.8" customHeight="1">
      <c r="A265" s="41"/>
      <c r="B265" s="47"/>
      <c r="C265" s="300" t="s">
        <v>114</v>
      </c>
      <c r="D265" s="300" t="s">
        <v>168</v>
      </c>
      <c r="E265" s="20" t="s">
        <v>19</v>
      </c>
      <c r="F265" s="301">
        <v>12.582000000000001</v>
      </c>
      <c r="G265" s="41"/>
      <c r="H265" s="47"/>
    </row>
    <row r="266" s="2" customFormat="1" ht="16.8" customHeight="1">
      <c r="A266" s="41"/>
      <c r="B266" s="47"/>
      <c r="C266" s="302" t="s">
        <v>1452</v>
      </c>
      <c r="D266" s="41"/>
      <c r="E266" s="41"/>
      <c r="F266" s="41"/>
      <c r="G266" s="41"/>
      <c r="H266" s="47"/>
    </row>
    <row r="267" s="2" customFormat="1" ht="16.8" customHeight="1">
      <c r="A267" s="41"/>
      <c r="B267" s="47"/>
      <c r="C267" s="300" t="s">
        <v>334</v>
      </c>
      <c r="D267" s="300" t="s">
        <v>335</v>
      </c>
      <c r="E267" s="20" t="s">
        <v>106</v>
      </c>
      <c r="F267" s="301">
        <v>12.582000000000001</v>
      </c>
      <c r="G267" s="41"/>
      <c r="H267" s="47"/>
    </row>
    <row r="268" s="2" customFormat="1">
      <c r="A268" s="41"/>
      <c r="B268" s="47"/>
      <c r="C268" s="300" t="s">
        <v>279</v>
      </c>
      <c r="D268" s="300" t="s">
        <v>280</v>
      </c>
      <c r="E268" s="20" t="s">
        <v>281</v>
      </c>
      <c r="F268" s="301">
        <v>217.05500000000001</v>
      </c>
      <c r="G268" s="41"/>
      <c r="H268" s="47"/>
    </row>
    <row r="269" s="2" customFormat="1">
      <c r="A269" s="41"/>
      <c r="B269" s="47"/>
      <c r="C269" s="300" t="s">
        <v>285</v>
      </c>
      <c r="D269" s="300" t="s">
        <v>286</v>
      </c>
      <c r="E269" s="20" t="s">
        <v>106</v>
      </c>
      <c r="F269" s="301">
        <v>99.224999999999994</v>
      </c>
      <c r="G269" s="41"/>
      <c r="H269" s="47"/>
    </row>
    <row r="270" s="2" customFormat="1" ht="16.8" customHeight="1">
      <c r="A270" s="41"/>
      <c r="B270" s="47"/>
      <c r="C270" s="296" t="s">
        <v>98</v>
      </c>
      <c r="D270" s="297" t="s">
        <v>99</v>
      </c>
      <c r="E270" s="298" t="s">
        <v>96</v>
      </c>
      <c r="F270" s="299">
        <v>70.200000000000003</v>
      </c>
      <c r="G270" s="41"/>
      <c r="H270" s="47"/>
    </row>
    <row r="271" s="2" customFormat="1" ht="16.8" customHeight="1">
      <c r="A271" s="41"/>
      <c r="B271" s="47"/>
      <c r="C271" s="300" t="s">
        <v>19</v>
      </c>
      <c r="D271" s="300" t="s">
        <v>162</v>
      </c>
      <c r="E271" s="20" t="s">
        <v>19</v>
      </c>
      <c r="F271" s="301">
        <v>0</v>
      </c>
      <c r="G271" s="41"/>
      <c r="H271" s="47"/>
    </row>
    <row r="272" s="2" customFormat="1" ht="16.8" customHeight="1">
      <c r="A272" s="41"/>
      <c r="B272" s="47"/>
      <c r="C272" s="300" t="s">
        <v>19</v>
      </c>
      <c r="D272" s="300" t="s">
        <v>1053</v>
      </c>
      <c r="E272" s="20" t="s">
        <v>19</v>
      </c>
      <c r="F272" s="301">
        <v>70.200000000000003</v>
      </c>
      <c r="G272" s="41"/>
      <c r="H272" s="47"/>
    </row>
    <row r="273" s="2" customFormat="1" ht="16.8" customHeight="1">
      <c r="A273" s="41"/>
      <c r="B273" s="47"/>
      <c r="C273" s="300" t="s">
        <v>98</v>
      </c>
      <c r="D273" s="300" t="s">
        <v>168</v>
      </c>
      <c r="E273" s="20" t="s">
        <v>19</v>
      </c>
      <c r="F273" s="301">
        <v>70.200000000000003</v>
      </c>
      <c r="G273" s="41"/>
      <c r="H273" s="47"/>
    </row>
    <row r="274" s="2" customFormat="1" ht="16.8" customHeight="1">
      <c r="A274" s="41"/>
      <c r="B274" s="47"/>
      <c r="C274" s="302" t="s">
        <v>1452</v>
      </c>
      <c r="D274" s="41"/>
      <c r="E274" s="41"/>
      <c r="F274" s="41"/>
      <c r="G274" s="41"/>
      <c r="H274" s="47"/>
    </row>
    <row r="275" s="2" customFormat="1">
      <c r="A275" s="41"/>
      <c r="B275" s="47"/>
      <c r="C275" s="300" t="s">
        <v>175</v>
      </c>
      <c r="D275" s="300" t="s">
        <v>1464</v>
      </c>
      <c r="E275" s="20" t="s">
        <v>96</v>
      </c>
      <c r="F275" s="301">
        <v>70.200000000000003</v>
      </c>
      <c r="G275" s="41"/>
      <c r="H275" s="47"/>
    </row>
    <row r="276" s="2" customFormat="1" ht="16.8" customHeight="1">
      <c r="A276" s="41"/>
      <c r="B276" s="47"/>
      <c r="C276" s="300" t="s">
        <v>169</v>
      </c>
      <c r="D276" s="300" t="s">
        <v>1465</v>
      </c>
      <c r="E276" s="20" t="s">
        <v>96</v>
      </c>
      <c r="F276" s="301">
        <v>70.200000000000003</v>
      </c>
      <c r="G276" s="41"/>
      <c r="H276" s="47"/>
    </row>
    <row r="277" s="2" customFormat="1">
      <c r="A277" s="41"/>
      <c r="B277" s="47"/>
      <c r="C277" s="300" t="s">
        <v>341</v>
      </c>
      <c r="D277" s="300" t="s">
        <v>342</v>
      </c>
      <c r="E277" s="20" t="s">
        <v>96</v>
      </c>
      <c r="F277" s="301">
        <v>72.670000000000002</v>
      </c>
      <c r="G277" s="41"/>
      <c r="H277" s="47"/>
    </row>
    <row r="278" s="2" customFormat="1" ht="16.8" customHeight="1">
      <c r="A278" s="41"/>
      <c r="B278" s="47"/>
      <c r="C278" s="300" t="s">
        <v>346</v>
      </c>
      <c r="D278" s="300" t="s">
        <v>1457</v>
      </c>
      <c r="E278" s="20" t="s">
        <v>96</v>
      </c>
      <c r="F278" s="301">
        <v>96.030000000000001</v>
      </c>
      <c r="G278" s="41"/>
      <c r="H278" s="47"/>
    </row>
    <row r="279" s="2" customFormat="1">
      <c r="A279" s="41"/>
      <c r="B279" s="47"/>
      <c r="C279" s="300" t="s">
        <v>362</v>
      </c>
      <c r="D279" s="300" t="s">
        <v>1466</v>
      </c>
      <c r="E279" s="20" t="s">
        <v>96</v>
      </c>
      <c r="F279" s="301">
        <v>70.200000000000003</v>
      </c>
      <c r="G279" s="41"/>
      <c r="H279" s="47"/>
    </row>
    <row r="280" s="2" customFormat="1" ht="16.8" customHeight="1">
      <c r="A280" s="41"/>
      <c r="B280" s="47"/>
      <c r="C280" s="296" t="s">
        <v>117</v>
      </c>
      <c r="D280" s="297" t="s">
        <v>117</v>
      </c>
      <c r="E280" s="298" t="s">
        <v>106</v>
      </c>
      <c r="F280" s="299">
        <v>44.036999999999999</v>
      </c>
      <c r="G280" s="41"/>
      <c r="H280" s="47"/>
    </row>
    <row r="281" s="2" customFormat="1" ht="16.8" customHeight="1">
      <c r="A281" s="41"/>
      <c r="B281" s="47"/>
      <c r="C281" s="300" t="s">
        <v>19</v>
      </c>
      <c r="D281" s="300" t="s">
        <v>1118</v>
      </c>
      <c r="E281" s="20" t="s">
        <v>19</v>
      </c>
      <c r="F281" s="301">
        <v>44.036999999999999</v>
      </c>
      <c r="G281" s="41"/>
      <c r="H281" s="47"/>
    </row>
    <row r="282" s="2" customFormat="1" ht="16.8" customHeight="1">
      <c r="A282" s="41"/>
      <c r="B282" s="47"/>
      <c r="C282" s="300" t="s">
        <v>117</v>
      </c>
      <c r="D282" s="300" t="s">
        <v>168</v>
      </c>
      <c r="E282" s="20" t="s">
        <v>19</v>
      </c>
      <c r="F282" s="301">
        <v>44.036999999999999</v>
      </c>
      <c r="G282" s="41"/>
      <c r="H282" s="47"/>
    </row>
    <row r="283" s="2" customFormat="1" ht="16.8" customHeight="1">
      <c r="A283" s="41"/>
      <c r="B283" s="47"/>
      <c r="C283" s="302" t="s">
        <v>1452</v>
      </c>
      <c r="D283" s="41"/>
      <c r="E283" s="41"/>
      <c r="F283" s="41"/>
      <c r="G283" s="41"/>
      <c r="H283" s="47"/>
    </row>
    <row r="284" s="2" customFormat="1">
      <c r="A284" s="41"/>
      <c r="B284" s="47"/>
      <c r="C284" s="300" t="s">
        <v>298</v>
      </c>
      <c r="D284" s="300" t="s">
        <v>299</v>
      </c>
      <c r="E284" s="20" t="s">
        <v>106</v>
      </c>
      <c r="F284" s="301">
        <v>44.036999999999999</v>
      </c>
      <c r="G284" s="41"/>
      <c r="H284" s="47"/>
    </row>
    <row r="285" s="2" customFormat="1">
      <c r="A285" s="41"/>
      <c r="B285" s="47"/>
      <c r="C285" s="300" t="s">
        <v>279</v>
      </c>
      <c r="D285" s="300" t="s">
        <v>280</v>
      </c>
      <c r="E285" s="20" t="s">
        <v>281</v>
      </c>
      <c r="F285" s="301">
        <v>217.05500000000001</v>
      </c>
      <c r="G285" s="41"/>
      <c r="H285" s="47"/>
    </row>
    <row r="286" s="2" customFormat="1">
      <c r="A286" s="41"/>
      <c r="B286" s="47"/>
      <c r="C286" s="300" t="s">
        <v>285</v>
      </c>
      <c r="D286" s="300" t="s">
        <v>286</v>
      </c>
      <c r="E286" s="20" t="s">
        <v>106</v>
      </c>
      <c r="F286" s="301">
        <v>99.224999999999994</v>
      </c>
      <c r="G286" s="41"/>
      <c r="H286" s="47"/>
    </row>
    <row r="287" s="2" customFormat="1" ht="16.8" customHeight="1">
      <c r="A287" s="41"/>
      <c r="B287" s="47"/>
      <c r="C287" s="300" t="s">
        <v>304</v>
      </c>
      <c r="D287" s="300" t="s">
        <v>305</v>
      </c>
      <c r="E287" s="20" t="s">
        <v>281</v>
      </c>
      <c r="F287" s="301">
        <v>79.266999999999996</v>
      </c>
      <c r="G287" s="41"/>
      <c r="H287" s="47"/>
    </row>
    <row r="288" s="2" customFormat="1" ht="16.8" customHeight="1">
      <c r="A288" s="41"/>
      <c r="B288" s="47"/>
      <c r="C288" s="296" t="s">
        <v>102</v>
      </c>
      <c r="D288" s="297" t="s">
        <v>102</v>
      </c>
      <c r="E288" s="298" t="s">
        <v>96</v>
      </c>
      <c r="F288" s="299">
        <v>14.67</v>
      </c>
      <c r="G288" s="41"/>
      <c r="H288" s="47"/>
    </row>
    <row r="289" s="2" customFormat="1" ht="16.8" customHeight="1">
      <c r="A289" s="41"/>
      <c r="B289" s="47"/>
      <c r="C289" s="300" t="s">
        <v>19</v>
      </c>
      <c r="D289" s="300" t="s">
        <v>1078</v>
      </c>
      <c r="E289" s="20" t="s">
        <v>19</v>
      </c>
      <c r="F289" s="301">
        <v>14.67</v>
      </c>
      <c r="G289" s="41"/>
      <c r="H289" s="47"/>
    </row>
    <row r="290" s="2" customFormat="1" ht="16.8" customHeight="1">
      <c r="A290" s="41"/>
      <c r="B290" s="47"/>
      <c r="C290" s="300" t="s">
        <v>102</v>
      </c>
      <c r="D290" s="300" t="s">
        <v>168</v>
      </c>
      <c r="E290" s="20" t="s">
        <v>19</v>
      </c>
      <c r="F290" s="301">
        <v>14.67</v>
      </c>
      <c r="G290" s="41"/>
      <c r="H290" s="47"/>
    </row>
    <row r="291" s="2" customFormat="1" ht="16.8" customHeight="1">
      <c r="A291" s="41"/>
      <c r="B291" s="47"/>
      <c r="C291" s="302" t="s">
        <v>1452</v>
      </c>
      <c r="D291" s="41"/>
      <c r="E291" s="41"/>
      <c r="F291" s="41"/>
      <c r="G291" s="41"/>
      <c r="H291" s="47"/>
    </row>
    <row r="292" s="2" customFormat="1" ht="16.8" customHeight="1">
      <c r="A292" s="41"/>
      <c r="B292" s="47"/>
      <c r="C292" s="300" t="s">
        <v>210</v>
      </c>
      <c r="D292" s="300" t="s">
        <v>1467</v>
      </c>
      <c r="E292" s="20" t="s">
        <v>96</v>
      </c>
      <c r="F292" s="301">
        <v>14.67</v>
      </c>
      <c r="G292" s="41"/>
      <c r="H292" s="47"/>
    </row>
    <row r="293" s="2" customFormat="1">
      <c r="A293" s="41"/>
      <c r="B293" s="47"/>
      <c r="C293" s="300" t="s">
        <v>309</v>
      </c>
      <c r="D293" s="300" t="s">
        <v>1468</v>
      </c>
      <c r="E293" s="20" t="s">
        <v>96</v>
      </c>
      <c r="F293" s="301">
        <v>14.67</v>
      </c>
      <c r="G293" s="41"/>
      <c r="H293" s="47"/>
    </row>
    <row r="294" s="2" customFormat="1" ht="16.8" customHeight="1">
      <c r="A294" s="41"/>
      <c r="B294" s="47"/>
      <c r="C294" s="300" t="s">
        <v>314</v>
      </c>
      <c r="D294" s="300" t="s">
        <v>1469</v>
      </c>
      <c r="E294" s="20" t="s">
        <v>96</v>
      </c>
      <c r="F294" s="301">
        <v>14.67</v>
      </c>
      <c r="G294" s="41"/>
      <c r="H294" s="47"/>
    </row>
    <row r="295" s="2" customFormat="1" ht="16.8" customHeight="1">
      <c r="A295" s="41"/>
      <c r="B295" s="47"/>
      <c r="C295" s="300" t="s">
        <v>319</v>
      </c>
      <c r="D295" s="300" t="s">
        <v>320</v>
      </c>
      <c r="E295" s="20" t="s">
        <v>321</v>
      </c>
      <c r="F295" s="301">
        <v>0.36699999999999999</v>
      </c>
      <c r="G295" s="41"/>
      <c r="H295" s="47"/>
    </row>
    <row r="296" s="2" customFormat="1" ht="16.8" customHeight="1">
      <c r="A296" s="41"/>
      <c r="B296" s="47"/>
      <c r="C296" s="296" t="s">
        <v>110</v>
      </c>
      <c r="D296" s="297" t="s">
        <v>111</v>
      </c>
      <c r="E296" s="298" t="s">
        <v>106</v>
      </c>
      <c r="F296" s="299">
        <v>63.966999999999999</v>
      </c>
      <c r="G296" s="41"/>
      <c r="H296" s="47"/>
    </row>
    <row r="297" s="2" customFormat="1" ht="16.8" customHeight="1">
      <c r="A297" s="41"/>
      <c r="B297" s="47"/>
      <c r="C297" s="300" t="s">
        <v>19</v>
      </c>
      <c r="D297" s="300" t="s">
        <v>221</v>
      </c>
      <c r="E297" s="20" t="s">
        <v>19</v>
      </c>
      <c r="F297" s="301">
        <v>0</v>
      </c>
      <c r="G297" s="41"/>
      <c r="H297" s="47"/>
    </row>
    <row r="298" s="2" customFormat="1" ht="16.8" customHeight="1">
      <c r="A298" s="41"/>
      <c r="B298" s="47"/>
      <c r="C298" s="300" t="s">
        <v>19</v>
      </c>
      <c r="D298" s="300" t="s">
        <v>222</v>
      </c>
      <c r="E298" s="20" t="s">
        <v>19</v>
      </c>
      <c r="F298" s="301">
        <v>0</v>
      </c>
      <c r="G298" s="41"/>
      <c r="H298" s="47"/>
    </row>
    <row r="299" s="2" customFormat="1" ht="16.8" customHeight="1">
      <c r="A299" s="41"/>
      <c r="B299" s="47"/>
      <c r="C299" s="300" t="s">
        <v>19</v>
      </c>
      <c r="D299" s="300" t="s">
        <v>1111</v>
      </c>
      <c r="E299" s="20" t="s">
        <v>19</v>
      </c>
      <c r="F299" s="301">
        <v>18.404</v>
      </c>
      <c r="G299" s="41"/>
      <c r="H299" s="47"/>
    </row>
    <row r="300" s="2" customFormat="1" ht="16.8" customHeight="1">
      <c r="A300" s="41"/>
      <c r="B300" s="47"/>
      <c r="C300" s="300" t="s">
        <v>19</v>
      </c>
      <c r="D300" s="300" t="s">
        <v>223</v>
      </c>
      <c r="E300" s="20" t="s">
        <v>19</v>
      </c>
      <c r="F300" s="301">
        <v>0</v>
      </c>
      <c r="G300" s="41"/>
      <c r="H300" s="47"/>
    </row>
    <row r="301" s="2" customFormat="1" ht="16.8" customHeight="1">
      <c r="A301" s="41"/>
      <c r="B301" s="47"/>
      <c r="C301" s="300" t="s">
        <v>19</v>
      </c>
      <c r="D301" s="300" t="s">
        <v>1112</v>
      </c>
      <c r="E301" s="20" t="s">
        <v>19</v>
      </c>
      <c r="F301" s="301">
        <v>3.27</v>
      </c>
      <c r="G301" s="41"/>
      <c r="H301" s="47"/>
    </row>
    <row r="302" s="2" customFormat="1" ht="16.8" customHeight="1">
      <c r="A302" s="41"/>
      <c r="B302" s="47"/>
      <c r="C302" s="300" t="s">
        <v>19</v>
      </c>
      <c r="D302" s="300" t="s">
        <v>160</v>
      </c>
      <c r="E302" s="20" t="s">
        <v>19</v>
      </c>
      <c r="F302" s="301">
        <v>0</v>
      </c>
      <c r="G302" s="41"/>
      <c r="H302" s="47"/>
    </row>
    <row r="303" s="2" customFormat="1" ht="16.8" customHeight="1">
      <c r="A303" s="41"/>
      <c r="B303" s="47"/>
      <c r="C303" s="300" t="s">
        <v>19</v>
      </c>
      <c r="D303" s="300" t="s">
        <v>162</v>
      </c>
      <c r="E303" s="20" t="s">
        <v>19</v>
      </c>
      <c r="F303" s="301">
        <v>0</v>
      </c>
      <c r="G303" s="41"/>
      <c r="H303" s="47"/>
    </row>
    <row r="304" s="2" customFormat="1" ht="16.8" customHeight="1">
      <c r="A304" s="41"/>
      <c r="B304" s="47"/>
      <c r="C304" s="300" t="s">
        <v>19</v>
      </c>
      <c r="D304" s="300" t="s">
        <v>1113</v>
      </c>
      <c r="E304" s="20" t="s">
        <v>19</v>
      </c>
      <c r="F304" s="301">
        <v>36.854999999999997</v>
      </c>
      <c r="G304" s="41"/>
      <c r="H304" s="47"/>
    </row>
    <row r="305" s="2" customFormat="1" ht="16.8" customHeight="1">
      <c r="A305" s="41"/>
      <c r="B305" s="47"/>
      <c r="C305" s="300" t="s">
        <v>19</v>
      </c>
      <c r="D305" s="300" t="s">
        <v>165</v>
      </c>
      <c r="E305" s="20" t="s">
        <v>19</v>
      </c>
      <c r="F305" s="301">
        <v>0</v>
      </c>
      <c r="G305" s="41"/>
      <c r="H305" s="47"/>
    </row>
    <row r="306" s="2" customFormat="1" ht="16.8" customHeight="1">
      <c r="A306" s="41"/>
      <c r="B306" s="47"/>
      <c r="C306" s="300" t="s">
        <v>19</v>
      </c>
      <c r="D306" s="300" t="s">
        <v>1114</v>
      </c>
      <c r="E306" s="20" t="s">
        <v>19</v>
      </c>
      <c r="F306" s="301">
        <v>1.6200000000000001</v>
      </c>
      <c r="G306" s="41"/>
      <c r="H306" s="47"/>
    </row>
    <row r="307" s="2" customFormat="1" ht="16.8" customHeight="1">
      <c r="A307" s="41"/>
      <c r="B307" s="47"/>
      <c r="C307" s="300" t="s">
        <v>19</v>
      </c>
      <c r="D307" s="300" t="s">
        <v>166</v>
      </c>
      <c r="E307" s="20" t="s">
        <v>19</v>
      </c>
      <c r="F307" s="301">
        <v>0</v>
      </c>
      <c r="G307" s="41"/>
      <c r="H307" s="47"/>
    </row>
    <row r="308" s="2" customFormat="1" ht="16.8" customHeight="1">
      <c r="A308" s="41"/>
      <c r="B308" s="47"/>
      <c r="C308" s="300" t="s">
        <v>19</v>
      </c>
      <c r="D308" s="300" t="s">
        <v>1115</v>
      </c>
      <c r="E308" s="20" t="s">
        <v>19</v>
      </c>
      <c r="F308" s="301">
        <v>2.984</v>
      </c>
      <c r="G308" s="41"/>
      <c r="H308" s="47"/>
    </row>
    <row r="309" s="2" customFormat="1" ht="16.8" customHeight="1">
      <c r="A309" s="41"/>
      <c r="B309" s="47"/>
      <c r="C309" s="300" t="s">
        <v>19</v>
      </c>
      <c r="D309" s="300" t="s">
        <v>167</v>
      </c>
      <c r="E309" s="20" t="s">
        <v>19</v>
      </c>
      <c r="F309" s="301">
        <v>0</v>
      </c>
      <c r="G309" s="41"/>
      <c r="H309" s="47"/>
    </row>
    <row r="310" s="2" customFormat="1" ht="16.8" customHeight="1">
      <c r="A310" s="41"/>
      <c r="B310" s="47"/>
      <c r="C310" s="300" t="s">
        <v>19</v>
      </c>
      <c r="D310" s="300" t="s">
        <v>1116</v>
      </c>
      <c r="E310" s="20" t="s">
        <v>19</v>
      </c>
      <c r="F310" s="301">
        <v>0.83399999999999996</v>
      </c>
      <c r="G310" s="41"/>
      <c r="H310" s="47"/>
    </row>
    <row r="311" s="2" customFormat="1" ht="16.8" customHeight="1">
      <c r="A311" s="41"/>
      <c r="B311" s="47"/>
      <c r="C311" s="300" t="s">
        <v>110</v>
      </c>
      <c r="D311" s="300" t="s">
        <v>168</v>
      </c>
      <c r="E311" s="20" t="s">
        <v>19</v>
      </c>
      <c r="F311" s="301">
        <v>63.966999999999999</v>
      </c>
      <c r="G311" s="41"/>
      <c r="H311" s="47"/>
    </row>
    <row r="312" s="2" customFormat="1" ht="16.8" customHeight="1">
      <c r="A312" s="41"/>
      <c r="B312" s="47"/>
      <c r="C312" s="302" t="s">
        <v>1452</v>
      </c>
      <c r="D312" s="41"/>
      <c r="E312" s="41"/>
      <c r="F312" s="41"/>
      <c r="G312" s="41"/>
      <c r="H312" s="47"/>
    </row>
    <row r="313" s="2" customFormat="1" ht="16.8" customHeight="1">
      <c r="A313" s="41"/>
      <c r="B313" s="47"/>
      <c r="C313" s="300" t="s">
        <v>290</v>
      </c>
      <c r="D313" s="300" t="s">
        <v>291</v>
      </c>
      <c r="E313" s="20" t="s">
        <v>281</v>
      </c>
      <c r="F313" s="301">
        <v>115.14100000000001</v>
      </c>
      <c r="G313" s="41"/>
      <c r="H313" s="47"/>
    </row>
    <row r="314" s="2" customFormat="1">
      <c r="A314" s="41"/>
      <c r="B314" s="47"/>
      <c r="C314" s="300" t="s">
        <v>259</v>
      </c>
      <c r="D314" s="300" t="s">
        <v>1455</v>
      </c>
      <c r="E314" s="20" t="s">
        <v>106</v>
      </c>
      <c r="F314" s="301">
        <v>133.77099999999999</v>
      </c>
      <c r="G314" s="41"/>
      <c r="H314" s="47"/>
    </row>
    <row r="315" s="2" customFormat="1">
      <c r="A315" s="41"/>
      <c r="B315" s="47"/>
      <c r="C315" s="300" t="s">
        <v>265</v>
      </c>
      <c r="D315" s="300" t="s">
        <v>1456</v>
      </c>
      <c r="E315" s="20" t="s">
        <v>106</v>
      </c>
      <c r="F315" s="301">
        <v>57.331000000000003</v>
      </c>
      <c r="G315" s="41"/>
      <c r="H315" s="47"/>
    </row>
    <row r="316" s="2" customFormat="1">
      <c r="A316" s="41"/>
      <c r="B316" s="47"/>
      <c r="C316" s="300" t="s">
        <v>279</v>
      </c>
      <c r="D316" s="300" t="s">
        <v>280</v>
      </c>
      <c r="E316" s="20" t="s">
        <v>281</v>
      </c>
      <c r="F316" s="301">
        <v>217.05500000000001</v>
      </c>
      <c r="G316" s="41"/>
      <c r="H316" s="47"/>
    </row>
    <row r="317" s="2" customFormat="1" ht="16.8" customHeight="1">
      <c r="A317" s="41"/>
      <c r="B317" s="47"/>
      <c r="C317" s="296" t="s">
        <v>1021</v>
      </c>
      <c r="D317" s="297" t="s">
        <v>1022</v>
      </c>
      <c r="E317" s="298" t="s">
        <v>96</v>
      </c>
      <c r="F317" s="299">
        <v>6.6299999999999999</v>
      </c>
      <c r="G317" s="41"/>
      <c r="H317" s="47"/>
    </row>
    <row r="318" s="2" customFormat="1" ht="16.8" customHeight="1">
      <c r="A318" s="41"/>
      <c r="B318" s="47"/>
      <c r="C318" s="300" t="s">
        <v>19</v>
      </c>
      <c r="D318" s="300" t="s">
        <v>223</v>
      </c>
      <c r="E318" s="20" t="s">
        <v>19</v>
      </c>
      <c r="F318" s="301">
        <v>0</v>
      </c>
      <c r="G318" s="41"/>
      <c r="H318" s="47"/>
    </row>
    <row r="319" s="2" customFormat="1" ht="16.8" customHeight="1">
      <c r="A319" s="41"/>
      <c r="B319" s="47"/>
      <c r="C319" s="300" t="s">
        <v>19</v>
      </c>
      <c r="D319" s="300" t="s">
        <v>1042</v>
      </c>
      <c r="E319" s="20" t="s">
        <v>19</v>
      </c>
      <c r="F319" s="301">
        <v>6.6299999999999999</v>
      </c>
      <c r="G319" s="41"/>
      <c r="H319" s="47"/>
    </row>
    <row r="320" s="2" customFormat="1" ht="16.8" customHeight="1">
      <c r="A320" s="41"/>
      <c r="B320" s="47"/>
      <c r="C320" s="300" t="s">
        <v>1021</v>
      </c>
      <c r="D320" s="300" t="s">
        <v>1043</v>
      </c>
      <c r="E320" s="20" t="s">
        <v>19</v>
      </c>
      <c r="F320" s="301">
        <v>6.6299999999999999</v>
      </c>
      <c r="G320" s="41"/>
      <c r="H320" s="47"/>
    </row>
    <row r="321" s="2" customFormat="1" ht="16.8" customHeight="1">
      <c r="A321" s="41"/>
      <c r="B321" s="47"/>
      <c r="C321" s="302" t="s">
        <v>1452</v>
      </c>
      <c r="D321" s="41"/>
      <c r="E321" s="41"/>
      <c r="F321" s="41"/>
      <c r="G321" s="41"/>
      <c r="H321" s="47"/>
    </row>
    <row r="322" s="2" customFormat="1" ht="16.8" customHeight="1">
      <c r="A322" s="41"/>
      <c r="B322" s="47"/>
      <c r="C322" s="300" t="s">
        <v>1038</v>
      </c>
      <c r="D322" s="300" t="s">
        <v>1480</v>
      </c>
      <c r="E322" s="20" t="s">
        <v>96</v>
      </c>
      <c r="F322" s="301">
        <v>15.470000000000001</v>
      </c>
      <c r="G322" s="41"/>
      <c r="H322" s="47"/>
    </row>
    <row r="323" s="2" customFormat="1" ht="16.8" customHeight="1">
      <c r="A323" s="41"/>
      <c r="B323" s="47"/>
      <c r="C323" s="300" t="s">
        <v>1135</v>
      </c>
      <c r="D323" s="300" t="s">
        <v>1481</v>
      </c>
      <c r="E323" s="20" t="s">
        <v>96</v>
      </c>
      <c r="F323" s="301">
        <v>9.3300000000000001</v>
      </c>
      <c r="G323" s="41"/>
      <c r="H323" s="47"/>
    </row>
    <row r="324" s="2" customFormat="1" ht="16.8" customHeight="1">
      <c r="A324" s="41"/>
      <c r="B324" s="47"/>
      <c r="C324" s="300" t="s">
        <v>1148</v>
      </c>
      <c r="D324" s="300" t="s">
        <v>1149</v>
      </c>
      <c r="E324" s="20" t="s">
        <v>96</v>
      </c>
      <c r="F324" s="301">
        <v>15.470000000000001</v>
      </c>
      <c r="G324" s="41"/>
      <c r="H324" s="47"/>
    </row>
    <row r="325" s="2" customFormat="1" ht="16.8" customHeight="1">
      <c r="A325" s="41"/>
      <c r="B325" s="47"/>
      <c r="C325" s="300" t="s">
        <v>1161</v>
      </c>
      <c r="D325" s="300" t="s">
        <v>1482</v>
      </c>
      <c r="E325" s="20" t="s">
        <v>96</v>
      </c>
      <c r="F325" s="301">
        <v>6.6299999999999999</v>
      </c>
      <c r="G325" s="41"/>
      <c r="H325" s="47"/>
    </row>
    <row r="326" s="2" customFormat="1">
      <c r="A326" s="41"/>
      <c r="B326" s="47"/>
      <c r="C326" s="300" t="s">
        <v>1223</v>
      </c>
      <c r="D326" s="300" t="s">
        <v>1483</v>
      </c>
      <c r="E326" s="20" t="s">
        <v>96</v>
      </c>
      <c r="F326" s="301">
        <v>15.470000000000001</v>
      </c>
      <c r="G326" s="41"/>
      <c r="H326" s="47"/>
    </row>
    <row r="327" s="2" customFormat="1" ht="16.8" customHeight="1">
      <c r="A327" s="41"/>
      <c r="B327" s="47"/>
      <c r="C327" s="296" t="s">
        <v>1024</v>
      </c>
      <c r="D327" s="297" t="s">
        <v>1025</v>
      </c>
      <c r="E327" s="298" t="s">
        <v>96</v>
      </c>
      <c r="F327" s="299">
        <v>8.8399999999999999</v>
      </c>
      <c r="G327" s="41"/>
      <c r="H327" s="47"/>
    </row>
    <row r="328" s="2" customFormat="1" ht="16.8" customHeight="1">
      <c r="A328" s="41"/>
      <c r="B328" s="47"/>
      <c r="C328" s="300" t="s">
        <v>19</v>
      </c>
      <c r="D328" s="300" t="s">
        <v>1044</v>
      </c>
      <c r="E328" s="20" t="s">
        <v>19</v>
      </c>
      <c r="F328" s="301">
        <v>0</v>
      </c>
      <c r="G328" s="41"/>
      <c r="H328" s="47"/>
    </row>
    <row r="329" s="2" customFormat="1" ht="16.8" customHeight="1">
      <c r="A329" s="41"/>
      <c r="B329" s="47"/>
      <c r="C329" s="300" t="s">
        <v>19</v>
      </c>
      <c r="D329" s="300" t="s">
        <v>1045</v>
      </c>
      <c r="E329" s="20" t="s">
        <v>19</v>
      </c>
      <c r="F329" s="301">
        <v>8.8399999999999999</v>
      </c>
      <c r="G329" s="41"/>
      <c r="H329" s="47"/>
    </row>
    <row r="330" s="2" customFormat="1" ht="16.8" customHeight="1">
      <c r="A330" s="41"/>
      <c r="B330" s="47"/>
      <c r="C330" s="300" t="s">
        <v>1024</v>
      </c>
      <c r="D330" s="300" t="s">
        <v>1043</v>
      </c>
      <c r="E330" s="20" t="s">
        <v>19</v>
      </c>
      <c r="F330" s="301">
        <v>8.8399999999999999</v>
      </c>
      <c r="G330" s="41"/>
      <c r="H330" s="47"/>
    </row>
    <row r="331" s="2" customFormat="1" ht="16.8" customHeight="1">
      <c r="A331" s="41"/>
      <c r="B331" s="47"/>
      <c r="C331" s="302" t="s">
        <v>1452</v>
      </c>
      <c r="D331" s="41"/>
      <c r="E331" s="41"/>
      <c r="F331" s="41"/>
      <c r="G331" s="41"/>
      <c r="H331" s="47"/>
    </row>
    <row r="332" s="2" customFormat="1" ht="16.8" customHeight="1">
      <c r="A332" s="41"/>
      <c r="B332" s="47"/>
      <c r="C332" s="300" t="s">
        <v>1038</v>
      </c>
      <c r="D332" s="300" t="s">
        <v>1480</v>
      </c>
      <c r="E332" s="20" t="s">
        <v>96</v>
      </c>
      <c r="F332" s="301">
        <v>15.470000000000001</v>
      </c>
      <c r="G332" s="41"/>
      <c r="H332" s="47"/>
    </row>
    <row r="333" s="2" customFormat="1" ht="16.8" customHeight="1">
      <c r="A333" s="41"/>
      <c r="B333" s="47"/>
      <c r="C333" s="300" t="s">
        <v>1127</v>
      </c>
      <c r="D333" s="300" t="s">
        <v>1484</v>
      </c>
      <c r="E333" s="20" t="s">
        <v>96</v>
      </c>
      <c r="F333" s="301">
        <v>8.8399999999999999</v>
      </c>
      <c r="G333" s="41"/>
      <c r="H333" s="47"/>
    </row>
    <row r="334" s="2" customFormat="1" ht="16.8" customHeight="1">
      <c r="A334" s="41"/>
      <c r="B334" s="47"/>
      <c r="C334" s="300" t="s">
        <v>1131</v>
      </c>
      <c r="D334" s="300" t="s">
        <v>1485</v>
      </c>
      <c r="E334" s="20" t="s">
        <v>96</v>
      </c>
      <c r="F334" s="301">
        <v>8.8399999999999999</v>
      </c>
      <c r="G334" s="41"/>
      <c r="H334" s="47"/>
    </row>
    <row r="335" s="2" customFormat="1" ht="16.8" customHeight="1">
      <c r="A335" s="41"/>
      <c r="B335" s="47"/>
      <c r="C335" s="300" t="s">
        <v>1144</v>
      </c>
      <c r="D335" s="300" t="s">
        <v>1486</v>
      </c>
      <c r="E335" s="20" t="s">
        <v>96</v>
      </c>
      <c r="F335" s="301">
        <v>8.8399999999999999</v>
      </c>
      <c r="G335" s="41"/>
      <c r="H335" s="47"/>
    </row>
    <row r="336" s="2" customFormat="1" ht="16.8" customHeight="1">
      <c r="A336" s="41"/>
      <c r="B336" s="47"/>
      <c r="C336" s="300" t="s">
        <v>1148</v>
      </c>
      <c r="D336" s="300" t="s">
        <v>1149</v>
      </c>
      <c r="E336" s="20" t="s">
        <v>96</v>
      </c>
      <c r="F336" s="301">
        <v>15.470000000000001</v>
      </c>
      <c r="G336" s="41"/>
      <c r="H336" s="47"/>
    </row>
    <row r="337" s="2" customFormat="1" ht="16.8" customHeight="1">
      <c r="A337" s="41"/>
      <c r="B337" s="47"/>
      <c r="C337" s="300" t="s">
        <v>1165</v>
      </c>
      <c r="D337" s="300" t="s">
        <v>1487</v>
      </c>
      <c r="E337" s="20" t="s">
        <v>96</v>
      </c>
      <c r="F337" s="301">
        <v>8.8399999999999999</v>
      </c>
      <c r="G337" s="41"/>
      <c r="H337" s="47"/>
    </row>
    <row r="338" s="2" customFormat="1">
      <c r="A338" s="41"/>
      <c r="B338" s="47"/>
      <c r="C338" s="300" t="s">
        <v>1223</v>
      </c>
      <c r="D338" s="300" t="s">
        <v>1483</v>
      </c>
      <c r="E338" s="20" t="s">
        <v>96</v>
      </c>
      <c r="F338" s="301">
        <v>15.470000000000001</v>
      </c>
      <c r="G338" s="41"/>
      <c r="H338" s="47"/>
    </row>
    <row r="339" s="2" customFormat="1" ht="16.8" customHeight="1">
      <c r="A339" s="41"/>
      <c r="B339" s="47"/>
      <c r="C339" s="296" t="s">
        <v>108</v>
      </c>
      <c r="D339" s="297" t="s">
        <v>108</v>
      </c>
      <c r="E339" s="298" t="s">
        <v>106</v>
      </c>
      <c r="F339" s="299">
        <v>99.224999999999994</v>
      </c>
      <c r="G339" s="41"/>
      <c r="H339" s="47"/>
    </row>
    <row r="340" s="2" customFormat="1" ht="16.8" customHeight="1">
      <c r="A340" s="41"/>
      <c r="B340" s="47"/>
      <c r="C340" s="300" t="s">
        <v>108</v>
      </c>
      <c r="D340" s="300" t="s">
        <v>288</v>
      </c>
      <c r="E340" s="20" t="s">
        <v>19</v>
      </c>
      <c r="F340" s="301">
        <v>99.224999999999994</v>
      </c>
      <c r="G340" s="41"/>
      <c r="H340" s="47"/>
    </row>
    <row r="341" s="2" customFormat="1" ht="16.8" customHeight="1">
      <c r="A341" s="41"/>
      <c r="B341" s="47"/>
      <c r="C341" s="302" t="s">
        <v>1452</v>
      </c>
      <c r="D341" s="41"/>
      <c r="E341" s="41"/>
      <c r="F341" s="41"/>
      <c r="G341" s="41"/>
      <c r="H341" s="47"/>
    </row>
    <row r="342" s="2" customFormat="1">
      <c r="A342" s="41"/>
      <c r="B342" s="47"/>
      <c r="C342" s="300" t="s">
        <v>285</v>
      </c>
      <c r="D342" s="300" t="s">
        <v>286</v>
      </c>
      <c r="E342" s="20" t="s">
        <v>106</v>
      </c>
      <c r="F342" s="301">
        <v>99.224999999999994</v>
      </c>
      <c r="G342" s="41"/>
      <c r="H342" s="47"/>
    </row>
    <row r="343" s="2" customFormat="1">
      <c r="A343" s="41"/>
      <c r="B343" s="47"/>
      <c r="C343" s="300" t="s">
        <v>259</v>
      </c>
      <c r="D343" s="300" t="s">
        <v>1455</v>
      </c>
      <c r="E343" s="20" t="s">
        <v>106</v>
      </c>
      <c r="F343" s="301">
        <v>133.77099999999999</v>
      </c>
      <c r="G343" s="41"/>
      <c r="H343" s="47"/>
    </row>
    <row r="344" s="2" customFormat="1">
      <c r="A344" s="41"/>
      <c r="B344" s="47"/>
      <c r="C344" s="300" t="s">
        <v>265</v>
      </c>
      <c r="D344" s="300" t="s">
        <v>1456</v>
      </c>
      <c r="E344" s="20" t="s">
        <v>106</v>
      </c>
      <c r="F344" s="301">
        <v>57.331000000000003</v>
      </c>
      <c r="G344" s="41"/>
      <c r="H344" s="47"/>
    </row>
    <row r="345" s="2" customFormat="1" ht="16.8" customHeight="1">
      <c r="A345" s="41"/>
      <c r="B345" s="47"/>
      <c r="C345" s="296" t="s">
        <v>708</v>
      </c>
      <c r="D345" s="297" t="s">
        <v>167</v>
      </c>
      <c r="E345" s="298" t="s">
        <v>96</v>
      </c>
      <c r="F345" s="299">
        <v>2.4700000000000002</v>
      </c>
      <c r="G345" s="41"/>
      <c r="H345" s="47"/>
    </row>
    <row r="346" s="2" customFormat="1" ht="16.8" customHeight="1">
      <c r="A346" s="41"/>
      <c r="B346" s="47"/>
      <c r="C346" s="300" t="s">
        <v>19</v>
      </c>
      <c r="D346" s="300" t="s">
        <v>1037</v>
      </c>
      <c r="E346" s="20" t="s">
        <v>19</v>
      </c>
      <c r="F346" s="301">
        <v>2.4700000000000002</v>
      </c>
      <c r="G346" s="41"/>
      <c r="H346" s="47"/>
    </row>
    <row r="347" s="2" customFormat="1" ht="16.8" customHeight="1">
      <c r="A347" s="41"/>
      <c r="B347" s="47"/>
      <c r="C347" s="300" t="s">
        <v>708</v>
      </c>
      <c r="D347" s="300" t="s">
        <v>168</v>
      </c>
      <c r="E347" s="20" t="s">
        <v>19</v>
      </c>
      <c r="F347" s="301">
        <v>2.4700000000000002</v>
      </c>
      <c r="G347" s="41"/>
      <c r="H347" s="47"/>
    </row>
    <row r="348" s="2" customFormat="1" ht="16.8" customHeight="1">
      <c r="A348" s="41"/>
      <c r="B348" s="47"/>
      <c r="C348" s="302" t="s">
        <v>1452</v>
      </c>
      <c r="D348" s="41"/>
      <c r="E348" s="41"/>
      <c r="F348" s="41"/>
      <c r="G348" s="41"/>
      <c r="H348" s="47"/>
    </row>
    <row r="349" s="2" customFormat="1">
      <c r="A349" s="41"/>
      <c r="B349" s="47"/>
      <c r="C349" s="300" t="s">
        <v>718</v>
      </c>
      <c r="D349" s="300" t="s">
        <v>1472</v>
      </c>
      <c r="E349" s="20" t="s">
        <v>96</v>
      </c>
      <c r="F349" s="301">
        <v>2.4700000000000002</v>
      </c>
      <c r="G349" s="41"/>
      <c r="H349" s="47"/>
    </row>
    <row r="350" s="2" customFormat="1" ht="16.8" customHeight="1">
      <c r="A350" s="41"/>
      <c r="B350" s="47"/>
      <c r="C350" s="300" t="s">
        <v>821</v>
      </c>
      <c r="D350" s="300" t="s">
        <v>822</v>
      </c>
      <c r="E350" s="20" t="s">
        <v>96</v>
      </c>
      <c r="F350" s="301">
        <v>2.4700000000000002</v>
      </c>
      <c r="G350" s="41"/>
      <c r="H350" s="47"/>
    </row>
    <row r="351" s="2" customFormat="1" ht="16.8" customHeight="1">
      <c r="A351" s="41"/>
      <c r="B351" s="47"/>
      <c r="C351" s="300" t="s">
        <v>824</v>
      </c>
      <c r="D351" s="300" t="s">
        <v>1473</v>
      </c>
      <c r="E351" s="20" t="s">
        <v>96</v>
      </c>
      <c r="F351" s="301">
        <v>2.4700000000000002</v>
      </c>
      <c r="G351" s="41"/>
      <c r="H351" s="47"/>
    </row>
    <row r="352" s="2" customFormat="1">
      <c r="A352" s="41"/>
      <c r="B352" s="47"/>
      <c r="C352" s="300" t="s">
        <v>341</v>
      </c>
      <c r="D352" s="300" t="s">
        <v>342</v>
      </c>
      <c r="E352" s="20" t="s">
        <v>96</v>
      </c>
      <c r="F352" s="301">
        <v>72.670000000000002</v>
      </c>
      <c r="G352" s="41"/>
      <c r="H352" s="47"/>
    </row>
    <row r="353" s="2" customFormat="1" ht="16.8" customHeight="1">
      <c r="A353" s="41"/>
      <c r="B353" s="47"/>
      <c r="C353" s="300" t="s">
        <v>837</v>
      </c>
      <c r="D353" s="300" t="s">
        <v>1474</v>
      </c>
      <c r="E353" s="20" t="s">
        <v>96</v>
      </c>
      <c r="F353" s="301">
        <v>2.4700000000000002</v>
      </c>
      <c r="G353" s="41"/>
      <c r="H353" s="47"/>
    </row>
    <row r="354" s="2" customFormat="1">
      <c r="A354" s="41"/>
      <c r="B354" s="47"/>
      <c r="C354" s="300" t="s">
        <v>997</v>
      </c>
      <c r="D354" s="300" t="s">
        <v>1475</v>
      </c>
      <c r="E354" s="20" t="s">
        <v>96</v>
      </c>
      <c r="F354" s="301">
        <v>2.4700000000000002</v>
      </c>
      <c r="G354" s="41"/>
      <c r="H354" s="47"/>
    </row>
    <row r="355" s="2" customFormat="1" ht="26.4" customHeight="1">
      <c r="A355" s="41"/>
      <c r="B355" s="47"/>
      <c r="C355" s="295" t="s">
        <v>89</v>
      </c>
      <c r="D355" s="295" t="s">
        <v>90</v>
      </c>
      <c r="E355" s="41"/>
      <c r="F355" s="41"/>
      <c r="G355" s="41"/>
      <c r="H355" s="47"/>
    </row>
    <row r="356" s="2" customFormat="1" ht="16.8" customHeight="1">
      <c r="A356" s="41"/>
      <c r="B356" s="47"/>
      <c r="C356" s="296" t="s">
        <v>104</v>
      </c>
      <c r="D356" s="297" t="s">
        <v>105</v>
      </c>
      <c r="E356" s="298" t="s">
        <v>106</v>
      </c>
      <c r="F356" s="299">
        <v>635.13</v>
      </c>
      <c r="G356" s="41"/>
      <c r="H356" s="47"/>
    </row>
    <row r="357" s="2" customFormat="1" ht="16.8" customHeight="1">
      <c r="A357" s="41"/>
      <c r="B357" s="47"/>
      <c r="C357" s="300" t="s">
        <v>19</v>
      </c>
      <c r="D357" s="300" t="s">
        <v>221</v>
      </c>
      <c r="E357" s="20" t="s">
        <v>19</v>
      </c>
      <c r="F357" s="301">
        <v>0</v>
      </c>
      <c r="G357" s="41"/>
      <c r="H357" s="47"/>
    </row>
    <row r="358" s="2" customFormat="1" ht="16.8" customHeight="1">
      <c r="A358" s="41"/>
      <c r="B358" s="47"/>
      <c r="C358" s="300" t="s">
        <v>19</v>
      </c>
      <c r="D358" s="300" t="s">
        <v>1286</v>
      </c>
      <c r="E358" s="20" t="s">
        <v>19</v>
      </c>
      <c r="F358" s="301">
        <v>7.1280000000000001</v>
      </c>
      <c r="G358" s="41"/>
      <c r="H358" s="47"/>
    </row>
    <row r="359" s="2" customFormat="1" ht="16.8" customHeight="1">
      <c r="A359" s="41"/>
      <c r="B359" s="47"/>
      <c r="C359" s="300" t="s">
        <v>19</v>
      </c>
      <c r="D359" s="300" t="s">
        <v>222</v>
      </c>
      <c r="E359" s="20" t="s">
        <v>19</v>
      </c>
      <c r="F359" s="301">
        <v>0</v>
      </c>
      <c r="G359" s="41"/>
      <c r="H359" s="47"/>
    </row>
    <row r="360" s="2" customFormat="1" ht="16.8" customHeight="1">
      <c r="A360" s="41"/>
      <c r="B360" s="47"/>
      <c r="C360" s="300" t="s">
        <v>19</v>
      </c>
      <c r="D360" s="300" t="s">
        <v>1287</v>
      </c>
      <c r="E360" s="20" t="s">
        <v>19</v>
      </c>
      <c r="F360" s="301">
        <v>119.39400000000001</v>
      </c>
      <c r="G360" s="41"/>
      <c r="H360" s="47"/>
    </row>
    <row r="361" s="2" customFormat="1" ht="16.8" customHeight="1">
      <c r="A361" s="41"/>
      <c r="B361" s="47"/>
      <c r="C361" s="300" t="s">
        <v>19</v>
      </c>
      <c r="D361" s="300" t="s">
        <v>223</v>
      </c>
      <c r="E361" s="20" t="s">
        <v>19</v>
      </c>
      <c r="F361" s="301">
        <v>0</v>
      </c>
      <c r="G361" s="41"/>
      <c r="H361" s="47"/>
    </row>
    <row r="362" s="2" customFormat="1" ht="16.8" customHeight="1">
      <c r="A362" s="41"/>
      <c r="B362" s="47"/>
      <c r="C362" s="300" t="s">
        <v>19</v>
      </c>
      <c r="D362" s="300" t="s">
        <v>1288</v>
      </c>
      <c r="E362" s="20" t="s">
        <v>19</v>
      </c>
      <c r="F362" s="301">
        <v>43.740000000000002</v>
      </c>
      <c r="G362" s="41"/>
      <c r="H362" s="47"/>
    </row>
    <row r="363" s="2" customFormat="1" ht="16.8" customHeight="1">
      <c r="A363" s="41"/>
      <c r="B363" s="47"/>
      <c r="C363" s="300" t="s">
        <v>19</v>
      </c>
      <c r="D363" s="300" t="s">
        <v>160</v>
      </c>
      <c r="E363" s="20" t="s">
        <v>19</v>
      </c>
      <c r="F363" s="301">
        <v>0</v>
      </c>
      <c r="G363" s="41"/>
      <c r="H363" s="47"/>
    </row>
    <row r="364" s="2" customFormat="1" ht="16.8" customHeight="1">
      <c r="A364" s="41"/>
      <c r="B364" s="47"/>
      <c r="C364" s="300" t="s">
        <v>19</v>
      </c>
      <c r="D364" s="300" t="s">
        <v>162</v>
      </c>
      <c r="E364" s="20" t="s">
        <v>19</v>
      </c>
      <c r="F364" s="301">
        <v>0</v>
      </c>
      <c r="G364" s="41"/>
      <c r="H364" s="47"/>
    </row>
    <row r="365" s="2" customFormat="1" ht="16.8" customHeight="1">
      <c r="A365" s="41"/>
      <c r="B365" s="47"/>
      <c r="C365" s="300" t="s">
        <v>19</v>
      </c>
      <c r="D365" s="300" t="s">
        <v>1289</v>
      </c>
      <c r="E365" s="20" t="s">
        <v>19</v>
      </c>
      <c r="F365" s="301">
        <v>343.44900000000001</v>
      </c>
      <c r="G365" s="41"/>
      <c r="H365" s="47"/>
    </row>
    <row r="366" s="2" customFormat="1" ht="16.8" customHeight="1">
      <c r="A366" s="41"/>
      <c r="B366" s="47"/>
      <c r="C366" s="300" t="s">
        <v>19</v>
      </c>
      <c r="D366" s="300" t="s">
        <v>165</v>
      </c>
      <c r="E366" s="20" t="s">
        <v>19</v>
      </c>
      <c r="F366" s="301">
        <v>0</v>
      </c>
      <c r="G366" s="41"/>
      <c r="H366" s="47"/>
    </row>
    <row r="367" s="2" customFormat="1" ht="16.8" customHeight="1">
      <c r="A367" s="41"/>
      <c r="B367" s="47"/>
      <c r="C367" s="300" t="s">
        <v>19</v>
      </c>
      <c r="D367" s="300" t="s">
        <v>1290</v>
      </c>
      <c r="E367" s="20" t="s">
        <v>19</v>
      </c>
      <c r="F367" s="301">
        <v>21.087</v>
      </c>
      <c r="G367" s="41"/>
      <c r="H367" s="47"/>
    </row>
    <row r="368" s="2" customFormat="1" ht="16.8" customHeight="1">
      <c r="A368" s="41"/>
      <c r="B368" s="47"/>
      <c r="C368" s="300" t="s">
        <v>19</v>
      </c>
      <c r="D368" s="300" t="s">
        <v>166</v>
      </c>
      <c r="E368" s="20" t="s">
        <v>19</v>
      </c>
      <c r="F368" s="301">
        <v>0</v>
      </c>
      <c r="G368" s="41"/>
      <c r="H368" s="47"/>
    </row>
    <row r="369" s="2" customFormat="1" ht="16.8" customHeight="1">
      <c r="A369" s="41"/>
      <c r="B369" s="47"/>
      <c r="C369" s="300" t="s">
        <v>19</v>
      </c>
      <c r="D369" s="300" t="s">
        <v>1291</v>
      </c>
      <c r="E369" s="20" t="s">
        <v>19</v>
      </c>
      <c r="F369" s="301">
        <v>9.7200000000000006</v>
      </c>
      <c r="G369" s="41"/>
      <c r="H369" s="47"/>
    </row>
    <row r="370" s="2" customFormat="1" ht="16.8" customHeight="1">
      <c r="A370" s="41"/>
      <c r="B370" s="47"/>
      <c r="C370" s="300" t="s">
        <v>19</v>
      </c>
      <c r="D370" s="300" t="s">
        <v>167</v>
      </c>
      <c r="E370" s="20" t="s">
        <v>19</v>
      </c>
      <c r="F370" s="301">
        <v>0</v>
      </c>
      <c r="G370" s="41"/>
      <c r="H370" s="47"/>
    </row>
    <row r="371" s="2" customFormat="1" ht="16.8" customHeight="1">
      <c r="A371" s="41"/>
      <c r="B371" s="47"/>
      <c r="C371" s="300" t="s">
        <v>19</v>
      </c>
      <c r="D371" s="300" t="s">
        <v>1292</v>
      </c>
      <c r="E371" s="20" t="s">
        <v>19</v>
      </c>
      <c r="F371" s="301">
        <v>5.4000000000000004</v>
      </c>
      <c r="G371" s="41"/>
      <c r="H371" s="47"/>
    </row>
    <row r="372" s="2" customFormat="1" ht="16.8" customHeight="1">
      <c r="A372" s="41"/>
      <c r="B372" s="47"/>
      <c r="C372" s="300" t="s">
        <v>19</v>
      </c>
      <c r="D372" s="300" t="s">
        <v>227</v>
      </c>
      <c r="E372" s="20" t="s">
        <v>19</v>
      </c>
      <c r="F372" s="301">
        <v>0</v>
      </c>
      <c r="G372" s="41"/>
      <c r="H372" s="47"/>
    </row>
    <row r="373" s="2" customFormat="1" ht="16.8" customHeight="1">
      <c r="A373" s="41"/>
      <c r="B373" s="47"/>
      <c r="C373" s="300" t="s">
        <v>19</v>
      </c>
      <c r="D373" s="300" t="s">
        <v>1293</v>
      </c>
      <c r="E373" s="20" t="s">
        <v>19</v>
      </c>
      <c r="F373" s="301">
        <v>85.212000000000003</v>
      </c>
      <c r="G373" s="41"/>
      <c r="H373" s="47"/>
    </row>
    <row r="374" s="2" customFormat="1" ht="16.8" customHeight="1">
      <c r="A374" s="41"/>
      <c r="B374" s="47"/>
      <c r="C374" s="300" t="s">
        <v>104</v>
      </c>
      <c r="D374" s="300" t="s">
        <v>168</v>
      </c>
      <c r="E374" s="20" t="s">
        <v>19</v>
      </c>
      <c r="F374" s="301">
        <v>635.13</v>
      </c>
      <c r="G374" s="41"/>
      <c r="H374" s="47"/>
    </row>
    <row r="375" s="2" customFormat="1" ht="16.8" customHeight="1">
      <c r="A375" s="41"/>
      <c r="B375" s="47"/>
      <c r="C375" s="302" t="s">
        <v>1452</v>
      </c>
      <c r="D375" s="41"/>
      <c r="E375" s="41"/>
      <c r="F375" s="41"/>
      <c r="G375" s="41"/>
      <c r="H375" s="47"/>
    </row>
    <row r="376" s="2" customFormat="1">
      <c r="A376" s="41"/>
      <c r="B376" s="47"/>
      <c r="C376" s="300" t="s">
        <v>217</v>
      </c>
      <c r="D376" s="300" t="s">
        <v>1453</v>
      </c>
      <c r="E376" s="20" t="s">
        <v>106</v>
      </c>
      <c r="F376" s="301">
        <v>444.59100000000001</v>
      </c>
      <c r="G376" s="41"/>
      <c r="H376" s="47"/>
    </row>
    <row r="377" s="2" customFormat="1">
      <c r="A377" s="41"/>
      <c r="B377" s="47"/>
      <c r="C377" s="300" t="s">
        <v>233</v>
      </c>
      <c r="D377" s="300" t="s">
        <v>1454</v>
      </c>
      <c r="E377" s="20" t="s">
        <v>106</v>
      </c>
      <c r="F377" s="301">
        <v>190.53899999999999</v>
      </c>
      <c r="G377" s="41"/>
      <c r="H377" s="47"/>
    </row>
    <row r="378" s="2" customFormat="1">
      <c r="A378" s="41"/>
      <c r="B378" s="47"/>
      <c r="C378" s="300" t="s">
        <v>259</v>
      </c>
      <c r="D378" s="300" t="s">
        <v>1455</v>
      </c>
      <c r="E378" s="20" t="s">
        <v>106</v>
      </c>
      <c r="F378" s="301">
        <v>549.61699999999996</v>
      </c>
      <c r="G378" s="41"/>
      <c r="H378" s="47"/>
    </row>
    <row r="379" s="2" customFormat="1">
      <c r="A379" s="41"/>
      <c r="B379" s="47"/>
      <c r="C379" s="300" t="s">
        <v>265</v>
      </c>
      <c r="D379" s="300" t="s">
        <v>1456</v>
      </c>
      <c r="E379" s="20" t="s">
        <v>106</v>
      </c>
      <c r="F379" s="301">
        <v>235.55000000000001</v>
      </c>
      <c r="G379" s="41"/>
      <c r="H379" s="47"/>
    </row>
    <row r="380" s="2" customFormat="1">
      <c r="A380" s="41"/>
      <c r="B380" s="47"/>
      <c r="C380" s="300" t="s">
        <v>271</v>
      </c>
      <c r="D380" s="300" t="s">
        <v>272</v>
      </c>
      <c r="E380" s="20" t="s">
        <v>106</v>
      </c>
      <c r="F380" s="301">
        <v>444.59100000000001</v>
      </c>
      <c r="G380" s="41"/>
      <c r="H380" s="47"/>
    </row>
    <row r="381" s="2" customFormat="1">
      <c r="A381" s="41"/>
      <c r="B381" s="47"/>
      <c r="C381" s="300" t="s">
        <v>275</v>
      </c>
      <c r="D381" s="300" t="s">
        <v>276</v>
      </c>
      <c r="E381" s="20" t="s">
        <v>106</v>
      </c>
      <c r="F381" s="301">
        <v>190.53899999999999</v>
      </c>
      <c r="G381" s="41"/>
      <c r="H381" s="47"/>
    </row>
    <row r="382" s="2" customFormat="1">
      <c r="A382" s="41"/>
      <c r="B382" s="47"/>
      <c r="C382" s="300" t="s">
        <v>285</v>
      </c>
      <c r="D382" s="300" t="s">
        <v>286</v>
      </c>
      <c r="E382" s="20" t="s">
        <v>106</v>
      </c>
      <c r="F382" s="301">
        <v>422.62599999999998</v>
      </c>
      <c r="G382" s="41"/>
      <c r="H382" s="47"/>
    </row>
    <row r="383" s="2" customFormat="1" ht="16.8" customHeight="1">
      <c r="A383" s="41"/>
      <c r="B383" s="47"/>
      <c r="C383" s="296" t="s">
        <v>94</v>
      </c>
      <c r="D383" s="297" t="s">
        <v>95</v>
      </c>
      <c r="E383" s="298" t="s">
        <v>96</v>
      </c>
      <c r="F383" s="299">
        <v>70.290000000000006</v>
      </c>
      <c r="G383" s="41"/>
      <c r="H383" s="47"/>
    </row>
    <row r="384" s="2" customFormat="1" ht="16.8" customHeight="1">
      <c r="A384" s="41"/>
      <c r="B384" s="47"/>
      <c r="C384" s="300" t="s">
        <v>19</v>
      </c>
      <c r="D384" s="300" t="s">
        <v>1488</v>
      </c>
      <c r="E384" s="20" t="s">
        <v>19</v>
      </c>
      <c r="F384" s="301">
        <v>70.290000000000006</v>
      </c>
      <c r="G384" s="41"/>
      <c r="H384" s="47"/>
    </row>
    <row r="385" s="2" customFormat="1" ht="16.8" customHeight="1">
      <c r="A385" s="41"/>
      <c r="B385" s="47"/>
      <c r="C385" s="302" t="s">
        <v>1452</v>
      </c>
      <c r="D385" s="41"/>
      <c r="E385" s="41"/>
      <c r="F385" s="41"/>
      <c r="G385" s="41"/>
      <c r="H385" s="47"/>
    </row>
    <row r="386" s="2" customFormat="1" ht="16.8" customHeight="1">
      <c r="A386" s="41"/>
      <c r="B386" s="47"/>
      <c r="C386" s="300" t="s">
        <v>1058</v>
      </c>
      <c r="D386" s="300" t="s">
        <v>1477</v>
      </c>
      <c r="E386" s="20" t="s">
        <v>96</v>
      </c>
      <c r="F386" s="301">
        <v>70.290000000000006</v>
      </c>
      <c r="G386" s="41"/>
      <c r="H386" s="47"/>
    </row>
    <row r="387" s="2" customFormat="1" ht="16.8" customHeight="1">
      <c r="A387" s="41"/>
      <c r="B387" s="47"/>
      <c r="C387" s="300" t="s">
        <v>346</v>
      </c>
      <c r="D387" s="300" t="s">
        <v>1457</v>
      </c>
      <c r="E387" s="20" t="s">
        <v>96</v>
      </c>
      <c r="F387" s="301">
        <v>291.87</v>
      </c>
      <c r="G387" s="41"/>
      <c r="H387" s="47"/>
    </row>
    <row r="388" s="2" customFormat="1" ht="16.8" customHeight="1">
      <c r="A388" s="41"/>
      <c r="B388" s="47"/>
      <c r="C388" s="300" t="s">
        <v>1155</v>
      </c>
      <c r="D388" s="300" t="s">
        <v>1478</v>
      </c>
      <c r="E388" s="20" t="s">
        <v>96</v>
      </c>
      <c r="F388" s="301">
        <v>70.290000000000006</v>
      </c>
      <c r="G388" s="41"/>
      <c r="H388" s="47"/>
    </row>
    <row r="389" s="2" customFormat="1" ht="16.8" customHeight="1">
      <c r="A389" s="41"/>
      <c r="B389" s="47"/>
      <c r="C389" s="296" t="s">
        <v>119</v>
      </c>
      <c r="D389" s="297" t="s">
        <v>120</v>
      </c>
      <c r="E389" s="298" t="s">
        <v>96</v>
      </c>
      <c r="F389" s="299">
        <v>0</v>
      </c>
      <c r="G389" s="41"/>
      <c r="H389" s="47"/>
    </row>
    <row r="390" s="2" customFormat="1" ht="16.8" customHeight="1">
      <c r="A390" s="41"/>
      <c r="B390" s="47"/>
      <c r="C390" s="300" t="s">
        <v>19</v>
      </c>
      <c r="D390" s="300" t="s">
        <v>72</v>
      </c>
      <c r="E390" s="20" t="s">
        <v>19</v>
      </c>
      <c r="F390" s="301">
        <v>0</v>
      </c>
      <c r="G390" s="41"/>
      <c r="H390" s="47"/>
    </row>
    <row r="391" s="2" customFormat="1" ht="16.8" customHeight="1">
      <c r="A391" s="41"/>
      <c r="B391" s="47"/>
      <c r="C391" s="296" t="s">
        <v>114</v>
      </c>
      <c r="D391" s="297" t="s">
        <v>114</v>
      </c>
      <c r="E391" s="298" t="s">
        <v>106</v>
      </c>
      <c r="F391" s="299">
        <v>38.637</v>
      </c>
      <c r="G391" s="41"/>
      <c r="H391" s="47"/>
    </row>
    <row r="392" s="2" customFormat="1" ht="16.8" customHeight="1">
      <c r="A392" s="41"/>
      <c r="B392" s="47"/>
      <c r="C392" s="300" t="s">
        <v>19</v>
      </c>
      <c r="D392" s="300" t="s">
        <v>1335</v>
      </c>
      <c r="E392" s="20" t="s">
        <v>19</v>
      </c>
      <c r="F392" s="301">
        <v>38.637</v>
      </c>
      <c r="G392" s="41"/>
      <c r="H392" s="47"/>
    </row>
    <row r="393" s="2" customFormat="1" ht="16.8" customHeight="1">
      <c r="A393" s="41"/>
      <c r="B393" s="47"/>
      <c r="C393" s="300" t="s">
        <v>114</v>
      </c>
      <c r="D393" s="300" t="s">
        <v>168</v>
      </c>
      <c r="E393" s="20" t="s">
        <v>19</v>
      </c>
      <c r="F393" s="301">
        <v>38.637</v>
      </c>
      <c r="G393" s="41"/>
      <c r="H393" s="47"/>
    </row>
    <row r="394" s="2" customFormat="1" ht="16.8" customHeight="1">
      <c r="A394" s="41"/>
      <c r="B394" s="47"/>
      <c r="C394" s="302" t="s">
        <v>1452</v>
      </c>
      <c r="D394" s="41"/>
      <c r="E394" s="41"/>
      <c r="F394" s="41"/>
      <c r="G394" s="41"/>
      <c r="H394" s="47"/>
    </row>
    <row r="395" s="2" customFormat="1" ht="16.8" customHeight="1">
      <c r="A395" s="41"/>
      <c r="B395" s="47"/>
      <c r="C395" s="300" t="s">
        <v>334</v>
      </c>
      <c r="D395" s="300" t="s">
        <v>335</v>
      </c>
      <c r="E395" s="20" t="s">
        <v>106</v>
      </c>
      <c r="F395" s="301">
        <v>38.637</v>
      </c>
      <c r="G395" s="41"/>
      <c r="H395" s="47"/>
    </row>
    <row r="396" s="2" customFormat="1">
      <c r="A396" s="41"/>
      <c r="B396" s="47"/>
      <c r="C396" s="300" t="s">
        <v>279</v>
      </c>
      <c r="D396" s="300" t="s">
        <v>280</v>
      </c>
      <c r="E396" s="20" t="s">
        <v>281</v>
      </c>
      <c r="F396" s="301">
        <v>873.16700000000003</v>
      </c>
      <c r="G396" s="41"/>
      <c r="H396" s="47"/>
    </row>
    <row r="397" s="2" customFormat="1">
      <c r="A397" s="41"/>
      <c r="B397" s="47"/>
      <c r="C397" s="300" t="s">
        <v>285</v>
      </c>
      <c r="D397" s="300" t="s">
        <v>286</v>
      </c>
      <c r="E397" s="20" t="s">
        <v>106</v>
      </c>
      <c r="F397" s="301">
        <v>422.62599999999998</v>
      </c>
      <c r="G397" s="41"/>
      <c r="H397" s="47"/>
    </row>
    <row r="398" s="2" customFormat="1" ht="16.8" customHeight="1">
      <c r="A398" s="41"/>
      <c r="B398" s="47"/>
      <c r="C398" s="296" t="s">
        <v>98</v>
      </c>
      <c r="D398" s="297" t="s">
        <v>99</v>
      </c>
      <c r="E398" s="298" t="s">
        <v>96</v>
      </c>
      <c r="F398" s="299">
        <v>221.58000000000001</v>
      </c>
      <c r="G398" s="41"/>
      <c r="H398" s="47"/>
    </row>
    <row r="399" s="2" customFormat="1" ht="16.8" customHeight="1">
      <c r="A399" s="41"/>
      <c r="B399" s="47"/>
      <c r="C399" s="300" t="s">
        <v>19</v>
      </c>
      <c r="D399" s="300" t="s">
        <v>162</v>
      </c>
      <c r="E399" s="20" t="s">
        <v>19</v>
      </c>
      <c r="F399" s="301">
        <v>0</v>
      </c>
      <c r="G399" s="41"/>
      <c r="H399" s="47"/>
    </row>
    <row r="400" s="2" customFormat="1" ht="16.8" customHeight="1">
      <c r="A400" s="41"/>
      <c r="B400" s="47"/>
      <c r="C400" s="300" t="s">
        <v>19</v>
      </c>
      <c r="D400" s="300" t="s">
        <v>1265</v>
      </c>
      <c r="E400" s="20" t="s">
        <v>19</v>
      </c>
      <c r="F400" s="301">
        <v>221.58000000000001</v>
      </c>
      <c r="G400" s="41"/>
      <c r="H400" s="47"/>
    </row>
    <row r="401" s="2" customFormat="1" ht="16.8" customHeight="1">
      <c r="A401" s="41"/>
      <c r="B401" s="47"/>
      <c r="C401" s="300" t="s">
        <v>98</v>
      </c>
      <c r="D401" s="300" t="s">
        <v>168</v>
      </c>
      <c r="E401" s="20" t="s">
        <v>19</v>
      </c>
      <c r="F401" s="301">
        <v>221.58000000000001</v>
      </c>
      <c r="G401" s="41"/>
      <c r="H401" s="47"/>
    </row>
    <row r="402" s="2" customFormat="1" ht="16.8" customHeight="1">
      <c r="A402" s="41"/>
      <c r="B402" s="47"/>
      <c r="C402" s="302" t="s">
        <v>1452</v>
      </c>
      <c r="D402" s="41"/>
      <c r="E402" s="41"/>
      <c r="F402" s="41"/>
      <c r="G402" s="41"/>
      <c r="H402" s="47"/>
    </row>
    <row r="403" s="2" customFormat="1">
      <c r="A403" s="41"/>
      <c r="B403" s="47"/>
      <c r="C403" s="300" t="s">
        <v>175</v>
      </c>
      <c r="D403" s="300" t="s">
        <v>1464</v>
      </c>
      <c r="E403" s="20" t="s">
        <v>96</v>
      </c>
      <c r="F403" s="301">
        <v>221.58000000000001</v>
      </c>
      <c r="G403" s="41"/>
      <c r="H403" s="47"/>
    </row>
    <row r="404" s="2" customFormat="1" ht="16.8" customHeight="1">
      <c r="A404" s="41"/>
      <c r="B404" s="47"/>
      <c r="C404" s="300" t="s">
        <v>169</v>
      </c>
      <c r="D404" s="300" t="s">
        <v>1465</v>
      </c>
      <c r="E404" s="20" t="s">
        <v>96</v>
      </c>
      <c r="F404" s="301">
        <v>221.58000000000001</v>
      </c>
      <c r="G404" s="41"/>
      <c r="H404" s="47"/>
    </row>
    <row r="405" s="2" customFormat="1">
      <c r="A405" s="41"/>
      <c r="B405" s="47"/>
      <c r="C405" s="300" t="s">
        <v>341</v>
      </c>
      <c r="D405" s="300" t="s">
        <v>342</v>
      </c>
      <c r="E405" s="20" t="s">
        <v>96</v>
      </c>
      <c r="F405" s="301">
        <v>226.78</v>
      </c>
      <c r="G405" s="41"/>
      <c r="H405" s="47"/>
    </row>
    <row r="406" s="2" customFormat="1" ht="16.8" customHeight="1">
      <c r="A406" s="41"/>
      <c r="B406" s="47"/>
      <c r="C406" s="300" t="s">
        <v>346</v>
      </c>
      <c r="D406" s="300" t="s">
        <v>1457</v>
      </c>
      <c r="E406" s="20" t="s">
        <v>96</v>
      </c>
      <c r="F406" s="301">
        <v>291.87</v>
      </c>
      <c r="G406" s="41"/>
      <c r="H406" s="47"/>
    </row>
    <row r="407" s="2" customFormat="1">
      <c r="A407" s="41"/>
      <c r="B407" s="47"/>
      <c r="C407" s="300" t="s">
        <v>362</v>
      </c>
      <c r="D407" s="300" t="s">
        <v>1466</v>
      </c>
      <c r="E407" s="20" t="s">
        <v>96</v>
      </c>
      <c r="F407" s="301">
        <v>221.58000000000001</v>
      </c>
      <c r="G407" s="41"/>
      <c r="H407" s="47"/>
    </row>
    <row r="408" s="2" customFormat="1" ht="16.8" customHeight="1">
      <c r="A408" s="41"/>
      <c r="B408" s="47"/>
      <c r="C408" s="296" t="s">
        <v>117</v>
      </c>
      <c r="D408" s="297" t="s">
        <v>117</v>
      </c>
      <c r="E408" s="298" t="s">
        <v>106</v>
      </c>
      <c r="F408" s="299">
        <v>173.86699999999999</v>
      </c>
      <c r="G408" s="41"/>
      <c r="H408" s="47"/>
    </row>
    <row r="409" s="2" customFormat="1" ht="16.8" customHeight="1">
      <c r="A409" s="41"/>
      <c r="B409" s="47"/>
      <c r="C409" s="300" t="s">
        <v>19</v>
      </c>
      <c r="D409" s="300" t="s">
        <v>1327</v>
      </c>
      <c r="E409" s="20" t="s">
        <v>19</v>
      </c>
      <c r="F409" s="301">
        <v>173.86699999999999</v>
      </c>
      <c r="G409" s="41"/>
      <c r="H409" s="47"/>
    </row>
    <row r="410" s="2" customFormat="1" ht="16.8" customHeight="1">
      <c r="A410" s="41"/>
      <c r="B410" s="47"/>
      <c r="C410" s="300" t="s">
        <v>117</v>
      </c>
      <c r="D410" s="300" t="s">
        <v>168</v>
      </c>
      <c r="E410" s="20" t="s">
        <v>19</v>
      </c>
      <c r="F410" s="301">
        <v>173.86699999999999</v>
      </c>
      <c r="G410" s="41"/>
      <c r="H410" s="47"/>
    </row>
    <row r="411" s="2" customFormat="1" ht="16.8" customHeight="1">
      <c r="A411" s="41"/>
      <c r="B411" s="47"/>
      <c r="C411" s="302" t="s">
        <v>1452</v>
      </c>
      <c r="D411" s="41"/>
      <c r="E411" s="41"/>
      <c r="F411" s="41"/>
      <c r="G411" s="41"/>
      <c r="H411" s="47"/>
    </row>
    <row r="412" s="2" customFormat="1">
      <c r="A412" s="41"/>
      <c r="B412" s="47"/>
      <c r="C412" s="300" t="s">
        <v>298</v>
      </c>
      <c r="D412" s="300" t="s">
        <v>299</v>
      </c>
      <c r="E412" s="20" t="s">
        <v>106</v>
      </c>
      <c r="F412" s="301">
        <v>173.86699999999999</v>
      </c>
      <c r="G412" s="41"/>
      <c r="H412" s="47"/>
    </row>
    <row r="413" s="2" customFormat="1">
      <c r="A413" s="41"/>
      <c r="B413" s="47"/>
      <c r="C413" s="300" t="s">
        <v>279</v>
      </c>
      <c r="D413" s="300" t="s">
        <v>280</v>
      </c>
      <c r="E413" s="20" t="s">
        <v>281</v>
      </c>
      <c r="F413" s="301">
        <v>873.16700000000003</v>
      </c>
      <c r="G413" s="41"/>
      <c r="H413" s="47"/>
    </row>
    <row r="414" s="2" customFormat="1">
      <c r="A414" s="41"/>
      <c r="B414" s="47"/>
      <c r="C414" s="300" t="s">
        <v>285</v>
      </c>
      <c r="D414" s="300" t="s">
        <v>286</v>
      </c>
      <c r="E414" s="20" t="s">
        <v>106</v>
      </c>
      <c r="F414" s="301">
        <v>422.62599999999998</v>
      </c>
      <c r="G414" s="41"/>
      <c r="H414" s="47"/>
    </row>
    <row r="415" s="2" customFormat="1" ht="16.8" customHeight="1">
      <c r="A415" s="41"/>
      <c r="B415" s="47"/>
      <c r="C415" s="300" t="s">
        <v>304</v>
      </c>
      <c r="D415" s="300" t="s">
        <v>305</v>
      </c>
      <c r="E415" s="20" t="s">
        <v>281</v>
      </c>
      <c r="F415" s="301">
        <v>312.96100000000001</v>
      </c>
      <c r="G415" s="41"/>
      <c r="H415" s="47"/>
    </row>
    <row r="416" s="2" customFormat="1" ht="16.8" customHeight="1">
      <c r="A416" s="41"/>
      <c r="B416" s="47"/>
      <c r="C416" s="296" t="s">
        <v>102</v>
      </c>
      <c r="D416" s="297" t="s">
        <v>102</v>
      </c>
      <c r="E416" s="298" t="s">
        <v>96</v>
      </c>
      <c r="F416" s="299">
        <v>47.340000000000003</v>
      </c>
      <c r="G416" s="41"/>
      <c r="H416" s="47"/>
    </row>
    <row r="417" s="2" customFormat="1" ht="16.8" customHeight="1">
      <c r="A417" s="41"/>
      <c r="B417" s="47"/>
      <c r="C417" s="300" t="s">
        <v>19</v>
      </c>
      <c r="D417" s="300" t="s">
        <v>1284</v>
      </c>
      <c r="E417" s="20" t="s">
        <v>19</v>
      </c>
      <c r="F417" s="301">
        <v>47.340000000000003</v>
      </c>
      <c r="G417" s="41"/>
      <c r="H417" s="47"/>
    </row>
    <row r="418" s="2" customFormat="1" ht="16.8" customHeight="1">
      <c r="A418" s="41"/>
      <c r="B418" s="47"/>
      <c r="C418" s="300" t="s">
        <v>102</v>
      </c>
      <c r="D418" s="300" t="s">
        <v>168</v>
      </c>
      <c r="E418" s="20" t="s">
        <v>19</v>
      </c>
      <c r="F418" s="301">
        <v>47.340000000000003</v>
      </c>
      <c r="G418" s="41"/>
      <c r="H418" s="47"/>
    </row>
    <row r="419" s="2" customFormat="1" ht="16.8" customHeight="1">
      <c r="A419" s="41"/>
      <c r="B419" s="47"/>
      <c r="C419" s="302" t="s">
        <v>1452</v>
      </c>
      <c r="D419" s="41"/>
      <c r="E419" s="41"/>
      <c r="F419" s="41"/>
      <c r="G419" s="41"/>
      <c r="H419" s="47"/>
    </row>
    <row r="420" s="2" customFormat="1" ht="16.8" customHeight="1">
      <c r="A420" s="41"/>
      <c r="B420" s="47"/>
      <c r="C420" s="300" t="s">
        <v>210</v>
      </c>
      <c r="D420" s="300" t="s">
        <v>1467</v>
      </c>
      <c r="E420" s="20" t="s">
        <v>96</v>
      </c>
      <c r="F420" s="301">
        <v>47.340000000000003</v>
      </c>
      <c r="G420" s="41"/>
      <c r="H420" s="47"/>
    </row>
    <row r="421" s="2" customFormat="1">
      <c r="A421" s="41"/>
      <c r="B421" s="47"/>
      <c r="C421" s="300" t="s">
        <v>309</v>
      </c>
      <c r="D421" s="300" t="s">
        <v>1468</v>
      </c>
      <c r="E421" s="20" t="s">
        <v>96</v>
      </c>
      <c r="F421" s="301">
        <v>47.340000000000003</v>
      </c>
      <c r="G421" s="41"/>
      <c r="H421" s="47"/>
    </row>
    <row r="422" s="2" customFormat="1" ht="16.8" customHeight="1">
      <c r="A422" s="41"/>
      <c r="B422" s="47"/>
      <c r="C422" s="300" t="s">
        <v>314</v>
      </c>
      <c r="D422" s="300" t="s">
        <v>1469</v>
      </c>
      <c r="E422" s="20" t="s">
        <v>96</v>
      </c>
      <c r="F422" s="301">
        <v>47.340000000000003</v>
      </c>
      <c r="G422" s="41"/>
      <c r="H422" s="47"/>
    </row>
    <row r="423" s="2" customFormat="1" ht="16.8" customHeight="1">
      <c r="A423" s="41"/>
      <c r="B423" s="47"/>
      <c r="C423" s="300" t="s">
        <v>319</v>
      </c>
      <c r="D423" s="300" t="s">
        <v>320</v>
      </c>
      <c r="E423" s="20" t="s">
        <v>321</v>
      </c>
      <c r="F423" s="301">
        <v>1.1839999999999999</v>
      </c>
      <c r="G423" s="41"/>
      <c r="H423" s="47"/>
    </row>
    <row r="424" s="2" customFormat="1" ht="16.8" customHeight="1">
      <c r="A424" s="41"/>
      <c r="B424" s="47"/>
      <c r="C424" s="296" t="s">
        <v>110</v>
      </c>
      <c r="D424" s="297" t="s">
        <v>111</v>
      </c>
      <c r="E424" s="298" t="s">
        <v>106</v>
      </c>
      <c r="F424" s="299">
        <v>272.589</v>
      </c>
      <c r="G424" s="41"/>
      <c r="H424" s="47"/>
    </row>
    <row r="425" s="2" customFormat="1" ht="16.8" customHeight="1">
      <c r="A425" s="41"/>
      <c r="B425" s="47"/>
      <c r="C425" s="300" t="s">
        <v>19</v>
      </c>
      <c r="D425" s="300" t="s">
        <v>221</v>
      </c>
      <c r="E425" s="20" t="s">
        <v>19</v>
      </c>
      <c r="F425" s="301">
        <v>0</v>
      </c>
      <c r="G425" s="41"/>
      <c r="H425" s="47"/>
    </row>
    <row r="426" s="2" customFormat="1" ht="16.8" customHeight="1">
      <c r="A426" s="41"/>
      <c r="B426" s="47"/>
      <c r="C426" s="300" t="s">
        <v>19</v>
      </c>
      <c r="D426" s="300" t="s">
        <v>1319</v>
      </c>
      <c r="E426" s="20" t="s">
        <v>19</v>
      </c>
      <c r="F426" s="301">
        <v>3.7130000000000001</v>
      </c>
      <c r="G426" s="41"/>
      <c r="H426" s="47"/>
    </row>
    <row r="427" s="2" customFormat="1" ht="16.8" customHeight="1">
      <c r="A427" s="41"/>
      <c r="B427" s="47"/>
      <c r="C427" s="300" t="s">
        <v>19</v>
      </c>
      <c r="D427" s="300" t="s">
        <v>222</v>
      </c>
      <c r="E427" s="20" t="s">
        <v>19</v>
      </c>
      <c r="F427" s="301">
        <v>0</v>
      </c>
      <c r="G427" s="41"/>
      <c r="H427" s="47"/>
    </row>
    <row r="428" s="2" customFormat="1" ht="16.8" customHeight="1">
      <c r="A428" s="41"/>
      <c r="B428" s="47"/>
      <c r="C428" s="300" t="s">
        <v>19</v>
      </c>
      <c r="D428" s="300" t="s">
        <v>1320</v>
      </c>
      <c r="E428" s="20" t="s">
        <v>19</v>
      </c>
      <c r="F428" s="301">
        <v>62.183999999999998</v>
      </c>
      <c r="G428" s="41"/>
      <c r="H428" s="47"/>
    </row>
    <row r="429" s="2" customFormat="1" ht="16.8" customHeight="1">
      <c r="A429" s="41"/>
      <c r="B429" s="47"/>
      <c r="C429" s="300" t="s">
        <v>19</v>
      </c>
      <c r="D429" s="300" t="s">
        <v>223</v>
      </c>
      <c r="E429" s="20" t="s">
        <v>19</v>
      </c>
      <c r="F429" s="301">
        <v>0</v>
      </c>
      <c r="G429" s="41"/>
      <c r="H429" s="47"/>
    </row>
    <row r="430" s="2" customFormat="1" ht="16.8" customHeight="1">
      <c r="A430" s="41"/>
      <c r="B430" s="47"/>
      <c r="C430" s="300" t="s">
        <v>19</v>
      </c>
      <c r="D430" s="300" t="s">
        <v>1321</v>
      </c>
      <c r="E430" s="20" t="s">
        <v>19</v>
      </c>
      <c r="F430" s="301">
        <v>22.780999999999999</v>
      </c>
      <c r="G430" s="41"/>
      <c r="H430" s="47"/>
    </row>
    <row r="431" s="2" customFormat="1" ht="16.8" customHeight="1">
      <c r="A431" s="41"/>
      <c r="B431" s="47"/>
      <c r="C431" s="300" t="s">
        <v>19</v>
      </c>
      <c r="D431" s="300" t="s">
        <v>160</v>
      </c>
      <c r="E431" s="20" t="s">
        <v>19</v>
      </c>
      <c r="F431" s="301">
        <v>0</v>
      </c>
      <c r="G431" s="41"/>
      <c r="H431" s="47"/>
    </row>
    <row r="432" s="2" customFormat="1" ht="16.8" customHeight="1">
      <c r="A432" s="41"/>
      <c r="B432" s="47"/>
      <c r="C432" s="300" t="s">
        <v>19</v>
      </c>
      <c r="D432" s="300" t="s">
        <v>162</v>
      </c>
      <c r="E432" s="20" t="s">
        <v>19</v>
      </c>
      <c r="F432" s="301">
        <v>0</v>
      </c>
      <c r="G432" s="41"/>
      <c r="H432" s="47"/>
    </row>
    <row r="433" s="2" customFormat="1" ht="16.8" customHeight="1">
      <c r="A433" s="41"/>
      <c r="B433" s="47"/>
      <c r="C433" s="300" t="s">
        <v>19</v>
      </c>
      <c r="D433" s="300" t="s">
        <v>1322</v>
      </c>
      <c r="E433" s="20" t="s">
        <v>19</v>
      </c>
      <c r="F433" s="301">
        <v>166.185</v>
      </c>
      <c r="G433" s="41"/>
      <c r="H433" s="47"/>
    </row>
    <row r="434" s="2" customFormat="1" ht="16.8" customHeight="1">
      <c r="A434" s="41"/>
      <c r="B434" s="47"/>
      <c r="C434" s="300" t="s">
        <v>19</v>
      </c>
      <c r="D434" s="300" t="s">
        <v>165</v>
      </c>
      <c r="E434" s="20" t="s">
        <v>19</v>
      </c>
      <c r="F434" s="301">
        <v>0</v>
      </c>
      <c r="G434" s="41"/>
      <c r="H434" s="47"/>
    </row>
    <row r="435" s="2" customFormat="1" ht="16.8" customHeight="1">
      <c r="A435" s="41"/>
      <c r="B435" s="47"/>
      <c r="C435" s="300" t="s">
        <v>19</v>
      </c>
      <c r="D435" s="300" t="s">
        <v>1323</v>
      </c>
      <c r="E435" s="20" t="s">
        <v>19</v>
      </c>
      <c r="F435" s="301">
        <v>10.544000000000001</v>
      </c>
      <c r="G435" s="41"/>
      <c r="H435" s="47"/>
    </row>
    <row r="436" s="2" customFormat="1" ht="16.8" customHeight="1">
      <c r="A436" s="41"/>
      <c r="B436" s="47"/>
      <c r="C436" s="300" t="s">
        <v>19</v>
      </c>
      <c r="D436" s="300" t="s">
        <v>166</v>
      </c>
      <c r="E436" s="20" t="s">
        <v>19</v>
      </c>
      <c r="F436" s="301">
        <v>0</v>
      </c>
      <c r="G436" s="41"/>
      <c r="H436" s="47"/>
    </row>
    <row r="437" s="2" customFormat="1" ht="16.8" customHeight="1">
      <c r="A437" s="41"/>
      <c r="B437" s="47"/>
      <c r="C437" s="300" t="s">
        <v>19</v>
      </c>
      <c r="D437" s="300" t="s">
        <v>1324</v>
      </c>
      <c r="E437" s="20" t="s">
        <v>19</v>
      </c>
      <c r="F437" s="301">
        <v>4.617</v>
      </c>
      <c r="G437" s="41"/>
      <c r="H437" s="47"/>
    </row>
    <row r="438" s="2" customFormat="1" ht="16.8" customHeight="1">
      <c r="A438" s="41"/>
      <c r="B438" s="47"/>
      <c r="C438" s="300" t="s">
        <v>19</v>
      </c>
      <c r="D438" s="300" t="s">
        <v>167</v>
      </c>
      <c r="E438" s="20" t="s">
        <v>19</v>
      </c>
      <c r="F438" s="301">
        <v>0</v>
      </c>
      <c r="G438" s="41"/>
      <c r="H438" s="47"/>
    </row>
    <row r="439" s="2" customFormat="1" ht="16.8" customHeight="1">
      <c r="A439" s="41"/>
      <c r="B439" s="47"/>
      <c r="C439" s="300" t="s">
        <v>19</v>
      </c>
      <c r="D439" s="300" t="s">
        <v>1325</v>
      </c>
      <c r="E439" s="20" t="s">
        <v>19</v>
      </c>
      <c r="F439" s="301">
        <v>2.5649999999999999</v>
      </c>
      <c r="G439" s="41"/>
      <c r="H439" s="47"/>
    </row>
    <row r="440" s="2" customFormat="1" ht="16.8" customHeight="1">
      <c r="A440" s="41"/>
      <c r="B440" s="47"/>
      <c r="C440" s="300" t="s">
        <v>110</v>
      </c>
      <c r="D440" s="300" t="s">
        <v>168</v>
      </c>
      <c r="E440" s="20" t="s">
        <v>19</v>
      </c>
      <c r="F440" s="301">
        <v>272.589</v>
      </c>
      <c r="G440" s="41"/>
      <c r="H440" s="47"/>
    </row>
    <row r="441" s="2" customFormat="1" ht="16.8" customHeight="1">
      <c r="A441" s="41"/>
      <c r="B441" s="47"/>
      <c r="C441" s="302" t="s">
        <v>1452</v>
      </c>
      <c r="D441" s="41"/>
      <c r="E441" s="41"/>
      <c r="F441" s="41"/>
      <c r="G441" s="41"/>
      <c r="H441" s="47"/>
    </row>
    <row r="442" s="2" customFormat="1" ht="16.8" customHeight="1">
      <c r="A442" s="41"/>
      <c r="B442" s="47"/>
      <c r="C442" s="300" t="s">
        <v>290</v>
      </c>
      <c r="D442" s="300" t="s">
        <v>291</v>
      </c>
      <c r="E442" s="20" t="s">
        <v>281</v>
      </c>
      <c r="F442" s="301">
        <v>490.66000000000002</v>
      </c>
      <c r="G442" s="41"/>
      <c r="H442" s="47"/>
    </row>
    <row r="443" s="2" customFormat="1">
      <c r="A443" s="41"/>
      <c r="B443" s="47"/>
      <c r="C443" s="300" t="s">
        <v>259</v>
      </c>
      <c r="D443" s="300" t="s">
        <v>1455</v>
      </c>
      <c r="E443" s="20" t="s">
        <v>106</v>
      </c>
      <c r="F443" s="301">
        <v>549.61699999999996</v>
      </c>
      <c r="G443" s="41"/>
      <c r="H443" s="47"/>
    </row>
    <row r="444" s="2" customFormat="1">
      <c r="A444" s="41"/>
      <c r="B444" s="47"/>
      <c r="C444" s="300" t="s">
        <v>265</v>
      </c>
      <c r="D444" s="300" t="s">
        <v>1456</v>
      </c>
      <c r="E444" s="20" t="s">
        <v>106</v>
      </c>
      <c r="F444" s="301">
        <v>235.55000000000001</v>
      </c>
      <c r="G444" s="41"/>
      <c r="H444" s="47"/>
    </row>
    <row r="445" s="2" customFormat="1">
      <c r="A445" s="41"/>
      <c r="B445" s="47"/>
      <c r="C445" s="300" t="s">
        <v>279</v>
      </c>
      <c r="D445" s="300" t="s">
        <v>280</v>
      </c>
      <c r="E445" s="20" t="s">
        <v>281</v>
      </c>
      <c r="F445" s="301">
        <v>873.16700000000003</v>
      </c>
      <c r="G445" s="41"/>
      <c r="H445" s="47"/>
    </row>
    <row r="446" s="2" customFormat="1" ht="16.8" customHeight="1">
      <c r="A446" s="41"/>
      <c r="B446" s="47"/>
      <c r="C446" s="296" t="s">
        <v>1021</v>
      </c>
      <c r="D446" s="297" t="s">
        <v>1022</v>
      </c>
      <c r="E446" s="298" t="s">
        <v>96</v>
      </c>
      <c r="F446" s="299">
        <v>35.100000000000001</v>
      </c>
      <c r="G446" s="41"/>
      <c r="H446" s="47"/>
    </row>
    <row r="447" s="2" customFormat="1" ht="16.8" customHeight="1">
      <c r="A447" s="41"/>
      <c r="B447" s="47"/>
      <c r="C447" s="300" t="s">
        <v>19</v>
      </c>
      <c r="D447" s="300" t="s">
        <v>223</v>
      </c>
      <c r="E447" s="20" t="s">
        <v>19</v>
      </c>
      <c r="F447" s="301">
        <v>0</v>
      </c>
      <c r="G447" s="41"/>
      <c r="H447" s="47"/>
    </row>
    <row r="448" s="2" customFormat="1" ht="16.8" customHeight="1">
      <c r="A448" s="41"/>
      <c r="B448" s="47"/>
      <c r="C448" s="300" t="s">
        <v>19</v>
      </c>
      <c r="D448" s="300" t="s">
        <v>1258</v>
      </c>
      <c r="E448" s="20" t="s">
        <v>19</v>
      </c>
      <c r="F448" s="301">
        <v>35.100000000000001</v>
      </c>
      <c r="G448" s="41"/>
      <c r="H448" s="47"/>
    </row>
    <row r="449" s="2" customFormat="1" ht="16.8" customHeight="1">
      <c r="A449" s="41"/>
      <c r="B449" s="47"/>
      <c r="C449" s="300" t="s">
        <v>1021</v>
      </c>
      <c r="D449" s="300" t="s">
        <v>1043</v>
      </c>
      <c r="E449" s="20" t="s">
        <v>19</v>
      </c>
      <c r="F449" s="301">
        <v>35.100000000000001</v>
      </c>
      <c r="G449" s="41"/>
      <c r="H449" s="47"/>
    </row>
    <row r="450" s="2" customFormat="1" ht="16.8" customHeight="1">
      <c r="A450" s="41"/>
      <c r="B450" s="47"/>
      <c r="C450" s="302" t="s">
        <v>1452</v>
      </c>
      <c r="D450" s="41"/>
      <c r="E450" s="41"/>
      <c r="F450" s="41"/>
      <c r="G450" s="41"/>
      <c r="H450" s="47"/>
    </row>
    <row r="451" s="2" customFormat="1" ht="16.8" customHeight="1">
      <c r="A451" s="41"/>
      <c r="B451" s="47"/>
      <c r="C451" s="300" t="s">
        <v>1038</v>
      </c>
      <c r="D451" s="300" t="s">
        <v>1480</v>
      </c>
      <c r="E451" s="20" t="s">
        <v>96</v>
      </c>
      <c r="F451" s="301">
        <v>44.460000000000001</v>
      </c>
      <c r="G451" s="41"/>
      <c r="H451" s="47"/>
    </row>
    <row r="452" s="2" customFormat="1" ht="16.8" customHeight="1">
      <c r="A452" s="41"/>
      <c r="B452" s="47"/>
      <c r="C452" s="300" t="s">
        <v>1135</v>
      </c>
      <c r="D452" s="300" t="s">
        <v>1481</v>
      </c>
      <c r="E452" s="20" t="s">
        <v>96</v>
      </c>
      <c r="F452" s="301">
        <v>47.880000000000003</v>
      </c>
      <c r="G452" s="41"/>
      <c r="H452" s="47"/>
    </row>
    <row r="453" s="2" customFormat="1" ht="16.8" customHeight="1">
      <c r="A453" s="41"/>
      <c r="B453" s="47"/>
      <c r="C453" s="300" t="s">
        <v>1148</v>
      </c>
      <c r="D453" s="300" t="s">
        <v>1149</v>
      </c>
      <c r="E453" s="20" t="s">
        <v>96</v>
      </c>
      <c r="F453" s="301">
        <v>44.460000000000001</v>
      </c>
      <c r="G453" s="41"/>
      <c r="H453" s="47"/>
    </row>
    <row r="454" s="2" customFormat="1" ht="16.8" customHeight="1">
      <c r="A454" s="41"/>
      <c r="B454" s="47"/>
      <c r="C454" s="300" t="s">
        <v>1161</v>
      </c>
      <c r="D454" s="300" t="s">
        <v>1482</v>
      </c>
      <c r="E454" s="20" t="s">
        <v>96</v>
      </c>
      <c r="F454" s="301">
        <v>35.100000000000001</v>
      </c>
      <c r="G454" s="41"/>
      <c r="H454" s="47"/>
    </row>
    <row r="455" s="2" customFormat="1">
      <c r="A455" s="41"/>
      <c r="B455" s="47"/>
      <c r="C455" s="300" t="s">
        <v>1223</v>
      </c>
      <c r="D455" s="300" t="s">
        <v>1483</v>
      </c>
      <c r="E455" s="20" t="s">
        <v>96</v>
      </c>
      <c r="F455" s="301">
        <v>44.460000000000001</v>
      </c>
      <c r="G455" s="41"/>
      <c r="H455" s="47"/>
    </row>
    <row r="456" s="2" customFormat="1" ht="16.8" customHeight="1">
      <c r="A456" s="41"/>
      <c r="B456" s="47"/>
      <c r="C456" s="296" t="s">
        <v>1024</v>
      </c>
      <c r="D456" s="297" t="s">
        <v>1025</v>
      </c>
      <c r="E456" s="298" t="s">
        <v>96</v>
      </c>
      <c r="F456" s="299">
        <v>9.3599999999999994</v>
      </c>
      <c r="G456" s="41"/>
      <c r="H456" s="47"/>
    </row>
    <row r="457" s="2" customFormat="1" ht="16.8" customHeight="1">
      <c r="A457" s="41"/>
      <c r="B457" s="47"/>
      <c r="C457" s="300" t="s">
        <v>19</v>
      </c>
      <c r="D457" s="300" t="s">
        <v>1044</v>
      </c>
      <c r="E457" s="20" t="s">
        <v>19</v>
      </c>
      <c r="F457" s="301">
        <v>0</v>
      </c>
      <c r="G457" s="41"/>
      <c r="H457" s="47"/>
    </row>
    <row r="458" s="2" customFormat="1" ht="16.8" customHeight="1">
      <c r="A458" s="41"/>
      <c r="B458" s="47"/>
      <c r="C458" s="300" t="s">
        <v>19</v>
      </c>
      <c r="D458" s="300" t="s">
        <v>1259</v>
      </c>
      <c r="E458" s="20" t="s">
        <v>19</v>
      </c>
      <c r="F458" s="301">
        <v>9.3599999999999994</v>
      </c>
      <c r="G458" s="41"/>
      <c r="H458" s="47"/>
    </row>
    <row r="459" s="2" customFormat="1" ht="16.8" customHeight="1">
      <c r="A459" s="41"/>
      <c r="B459" s="47"/>
      <c r="C459" s="300" t="s">
        <v>1024</v>
      </c>
      <c r="D459" s="300" t="s">
        <v>1043</v>
      </c>
      <c r="E459" s="20" t="s">
        <v>19</v>
      </c>
      <c r="F459" s="301">
        <v>9.3599999999999994</v>
      </c>
      <c r="G459" s="41"/>
      <c r="H459" s="47"/>
    </row>
    <row r="460" s="2" customFormat="1" ht="16.8" customHeight="1">
      <c r="A460" s="41"/>
      <c r="B460" s="47"/>
      <c r="C460" s="302" t="s">
        <v>1452</v>
      </c>
      <c r="D460" s="41"/>
      <c r="E460" s="41"/>
      <c r="F460" s="41"/>
      <c r="G460" s="41"/>
      <c r="H460" s="47"/>
    </row>
    <row r="461" s="2" customFormat="1" ht="16.8" customHeight="1">
      <c r="A461" s="41"/>
      <c r="B461" s="47"/>
      <c r="C461" s="300" t="s">
        <v>1038</v>
      </c>
      <c r="D461" s="300" t="s">
        <v>1480</v>
      </c>
      <c r="E461" s="20" t="s">
        <v>96</v>
      </c>
      <c r="F461" s="301">
        <v>44.460000000000001</v>
      </c>
      <c r="G461" s="41"/>
      <c r="H461" s="47"/>
    </row>
    <row r="462" s="2" customFormat="1" ht="16.8" customHeight="1">
      <c r="A462" s="41"/>
      <c r="B462" s="47"/>
      <c r="C462" s="300" t="s">
        <v>1127</v>
      </c>
      <c r="D462" s="300" t="s">
        <v>1484</v>
      </c>
      <c r="E462" s="20" t="s">
        <v>96</v>
      </c>
      <c r="F462" s="301">
        <v>9.3599999999999994</v>
      </c>
      <c r="G462" s="41"/>
      <c r="H462" s="47"/>
    </row>
    <row r="463" s="2" customFormat="1" ht="16.8" customHeight="1">
      <c r="A463" s="41"/>
      <c r="B463" s="47"/>
      <c r="C463" s="300" t="s">
        <v>1131</v>
      </c>
      <c r="D463" s="300" t="s">
        <v>1485</v>
      </c>
      <c r="E463" s="20" t="s">
        <v>96</v>
      </c>
      <c r="F463" s="301">
        <v>9.3599999999999994</v>
      </c>
      <c r="G463" s="41"/>
      <c r="H463" s="47"/>
    </row>
    <row r="464" s="2" customFormat="1" ht="16.8" customHeight="1">
      <c r="A464" s="41"/>
      <c r="B464" s="47"/>
      <c r="C464" s="300" t="s">
        <v>1144</v>
      </c>
      <c r="D464" s="300" t="s">
        <v>1486</v>
      </c>
      <c r="E464" s="20" t="s">
        <v>96</v>
      </c>
      <c r="F464" s="301">
        <v>9.3599999999999994</v>
      </c>
      <c r="G464" s="41"/>
      <c r="H464" s="47"/>
    </row>
    <row r="465" s="2" customFormat="1" ht="16.8" customHeight="1">
      <c r="A465" s="41"/>
      <c r="B465" s="47"/>
      <c r="C465" s="300" t="s">
        <v>1148</v>
      </c>
      <c r="D465" s="300" t="s">
        <v>1149</v>
      </c>
      <c r="E465" s="20" t="s">
        <v>96</v>
      </c>
      <c r="F465" s="301">
        <v>44.460000000000001</v>
      </c>
      <c r="G465" s="41"/>
      <c r="H465" s="47"/>
    </row>
    <row r="466" s="2" customFormat="1" ht="16.8" customHeight="1">
      <c r="A466" s="41"/>
      <c r="B466" s="47"/>
      <c r="C466" s="300" t="s">
        <v>1165</v>
      </c>
      <c r="D466" s="300" t="s">
        <v>1487</v>
      </c>
      <c r="E466" s="20" t="s">
        <v>96</v>
      </c>
      <c r="F466" s="301">
        <v>9.3599999999999994</v>
      </c>
      <c r="G466" s="41"/>
      <c r="H466" s="47"/>
    </row>
    <row r="467" s="2" customFormat="1">
      <c r="A467" s="41"/>
      <c r="B467" s="47"/>
      <c r="C467" s="300" t="s">
        <v>1223</v>
      </c>
      <c r="D467" s="300" t="s">
        <v>1483</v>
      </c>
      <c r="E467" s="20" t="s">
        <v>96</v>
      </c>
      <c r="F467" s="301">
        <v>44.460000000000001</v>
      </c>
      <c r="G467" s="41"/>
      <c r="H467" s="47"/>
    </row>
    <row r="468" s="2" customFormat="1" ht="16.8" customHeight="1">
      <c r="A468" s="41"/>
      <c r="B468" s="47"/>
      <c r="C468" s="296" t="s">
        <v>108</v>
      </c>
      <c r="D468" s="297" t="s">
        <v>108</v>
      </c>
      <c r="E468" s="298" t="s">
        <v>106</v>
      </c>
      <c r="F468" s="299">
        <v>422.62599999999998</v>
      </c>
      <c r="G468" s="41"/>
      <c r="H468" s="47"/>
    </row>
    <row r="469" s="2" customFormat="1" ht="16.8" customHeight="1">
      <c r="A469" s="41"/>
      <c r="B469" s="47"/>
      <c r="C469" s="300" t="s">
        <v>108</v>
      </c>
      <c r="D469" s="300" t="s">
        <v>288</v>
      </c>
      <c r="E469" s="20" t="s">
        <v>19</v>
      </c>
      <c r="F469" s="301">
        <v>422.62599999999998</v>
      </c>
      <c r="G469" s="41"/>
      <c r="H469" s="47"/>
    </row>
    <row r="470" s="2" customFormat="1" ht="16.8" customHeight="1">
      <c r="A470" s="41"/>
      <c r="B470" s="47"/>
      <c r="C470" s="302" t="s">
        <v>1452</v>
      </c>
      <c r="D470" s="41"/>
      <c r="E470" s="41"/>
      <c r="F470" s="41"/>
      <c r="G470" s="41"/>
      <c r="H470" s="47"/>
    </row>
    <row r="471" s="2" customFormat="1">
      <c r="A471" s="41"/>
      <c r="B471" s="47"/>
      <c r="C471" s="300" t="s">
        <v>285</v>
      </c>
      <c r="D471" s="300" t="s">
        <v>286</v>
      </c>
      <c r="E471" s="20" t="s">
        <v>106</v>
      </c>
      <c r="F471" s="301">
        <v>422.62599999999998</v>
      </c>
      <c r="G471" s="41"/>
      <c r="H471" s="47"/>
    </row>
    <row r="472" s="2" customFormat="1">
      <c r="A472" s="41"/>
      <c r="B472" s="47"/>
      <c r="C472" s="300" t="s">
        <v>259</v>
      </c>
      <c r="D472" s="300" t="s">
        <v>1455</v>
      </c>
      <c r="E472" s="20" t="s">
        <v>106</v>
      </c>
      <c r="F472" s="301">
        <v>549.61699999999996</v>
      </c>
      <c r="G472" s="41"/>
      <c r="H472" s="47"/>
    </row>
    <row r="473" s="2" customFormat="1">
      <c r="A473" s="41"/>
      <c r="B473" s="47"/>
      <c r="C473" s="300" t="s">
        <v>265</v>
      </c>
      <c r="D473" s="300" t="s">
        <v>1456</v>
      </c>
      <c r="E473" s="20" t="s">
        <v>106</v>
      </c>
      <c r="F473" s="301">
        <v>235.55000000000001</v>
      </c>
      <c r="G473" s="41"/>
      <c r="H473" s="47"/>
    </row>
    <row r="474" s="2" customFormat="1" ht="16.8" customHeight="1">
      <c r="A474" s="41"/>
      <c r="B474" s="47"/>
      <c r="C474" s="296" t="s">
        <v>708</v>
      </c>
      <c r="D474" s="297" t="s">
        <v>167</v>
      </c>
      <c r="E474" s="298" t="s">
        <v>96</v>
      </c>
      <c r="F474" s="299">
        <v>5.2000000000000002</v>
      </c>
      <c r="G474" s="41"/>
      <c r="H474" s="47"/>
    </row>
    <row r="475" s="2" customFormat="1" ht="16.8" customHeight="1">
      <c r="A475" s="41"/>
      <c r="B475" s="47"/>
      <c r="C475" s="300" t="s">
        <v>19</v>
      </c>
      <c r="D475" s="300" t="s">
        <v>1256</v>
      </c>
      <c r="E475" s="20" t="s">
        <v>19</v>
      </c>
      <c r="F475" s="301">
        <v>5.2000000000000002</v>
      </c>
      <c r="G475" s="41"/>
      <c r="H475" s="47"/>
    </row>
    <row r="476" s="2" customFormat="1" ht="16.8" customHeight="1">
      <c r="A476" s="41"/>
      <c r="B476" s="47"/>
      <c r="C476" s="300" t="s">
        <v>708</v>
      </c>
      <c r="D476" s="300" t="s">
        <v>168</v>
      </c>
      <c r="E476" s="20" t="s">
        <v>19</v>
      </c>
      <c r="F476" s="301">
        <v>5.2000000000000002</v>
      </c>
      <c r="G476" s="41"/>
      <c r="H476" s="47"/>
    </row>
    <row r="477" s="2" customFormat="1" ht="16.8" customHeight="1">
      <c r="A477" s="41"/>
      <c r="B477" s="47"/>
      <c r="C477" s="302" t="s">
        <v>1452</v>
      </c>
      <c r="D477" s="41"/>
      <c r="E477" s="41"/>
      <c r="F477" s="41"/>
      <c r="G477" s="41"/>
      <c r="H477" s="47"/>
    </row>
    <row r="478" s="2" customFormat="1">
      <c r="A478" s="41"/>
      <c r="B478" s="47"/>
      <c r="C478" s="300" t="s">
        <v>718</v>
      </c>
      <c r="D478" s="300" t="s">
        <v>1472</v>
      </c>
      <c r="E478" s="20" t="s">
        <v>96</v>
      </c>
      <c r="F478" s="301">
        <v>5.2000000000000002</v>
      </c>
      <c r="G478" s="41"/>
      <c r="H478" s="47"/>
    </row>
    <row r="479" s="2" customFormat="1" ht="16.8" customHeight="1">
      <c r="A479" s="41"/>
      <c r="B479" s="47"/>
      <c r="C479" s="300" t="s">
        <v>821</v>
      </c>
      <c r="D479" s="300" t="s">
        <v>822</v>
      </c>
      <c r="E479" s="20" t="s">
        <v>96</v>
      </c>
      <c r="F479" s="301">
        <v>5.2000000000000002</v>
      </c>
      <c r="G479" s="41"/>
      <c r="H479" s="47"/>
    </row>
    <row r="480" s="2" customFormat="1" ht="16.8" customHeight="1">
      <c r="A480" s="41"/>
      <c r="B480" s="47"/>
      <c r="C480" s="300" t="s">
        <v>824</v>
      </c>
      <c r="D480" s="300" t="s">
        <v>1473</v>
      </c>
      <c r="E480" s="20" t="s">
        <v>96</v>
      </c>
      <c r="F480" s="301">
        <v>5.2000000000000002</v>
      </c>
      <c r="G480" s="41"/>
      <c r="H480" s="47"/>
    </row>
    <row r="481" s="2" customFormat="1">
      <c r="A481" s="41"/>
      <c r="B481" s="47"/>
      <c r="C481" s="300" t="s">
        <v>341</v>
      </c>
      <c r="D481" s="300" t="s">
        <v>342</v>
      </c>
      <c r="E481" s="20" t="s">
        <v>96</v>
      </c>
      <c r="F481" s="301">
        <v>226.78</v>
      </c>
      <c r="G481" s="41"/>
      <c r="H481" s="47"/>
    </row>
    <row r="482" s="2" customFormat="1" ht="16.8" customHeight="1">
      <c r="A482" s="41"/>
      <c r="B482" s="47"/>
      <c r="C482" s="300" t="s">
        <v>837</v>
      </c>
      <c r="D482" s="300" t="s">
        <v>1474</v>
      </c>
      <c r="E482" s="20" t="s">
        <v>96</v>
      </c>
      <c r="F482" s="301">
        <v>5.2000000000000002</v>
      </c>
      <c r="G482" s="41"/>
      <c r="H482" s="47"/>
    </row>
    <row r="483" s="2" customFormat="1">
      <c r="A483" s="41"/>
      <c r="B483" s="47"/>
      <c r="C483" s="300" t="s">
        <v>997</v>
      </c>
      <c r="D483" s="300" t="s">
        <v>1475</v>
      </c>
      <c r="E483" s="20" t="s">
        <v>96</v>
      </c>
      <c r="F483" s="301">
        <v>5.2000000000000002</v>
      </c>
      <c r="G483" s="41"/>
      <c r="H483" s="47"/>
    </row>
    <row r="484" s="2" customFormat="1" ht="7.44" customHeight="1">
      <c r="A484" s="41"/>
      <c r="B484" s="160"/>
      <c r="C484" s="161"/>
      <c r="D484" s="161"/>
      <c r="E484" s="161"/>
      <c r="F484" s="161"/>
      <c r="G484" s="161"/>
      <c r="H484" s="47"/>
    </row>
    <row r="485" s="2" customFormat="1">
      <c r="A485" s="41"/>
      <c r="B485" s="41"/>
      <c r="C485" s="41"/>
      <c r="D485" s="41"/>
      <c r="E485" s="41"/>
      <c r="F485" s="41"/>
      <c r="G485" s="41"/>
      <c r="H485" s="41"/>
    </row>
  </sheetData>
  <sheetProtection sheet="1" formatColumns="0" formatRows="0" objects="1" scenarios="1" spinCount="100000" saltValue="cNCbsNjveJZYcClA4I1r45B/RjnED5Xz286ArmEfGeyaK47KBs04CW1C4DgqLgqghHdMepcXZ0lirMHYyVZYcw==" hashValue="CoFOcSBzwlIEwYzq1hMH/QWHk2iPQ5itM48JUsfTJXAHNCxE1gm+kZ3ueuu5yd+bUSn2LzVLTOrC0zBNqRaS3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1489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1490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1491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1492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1493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1494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1495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1496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1497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1498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1499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79</v>
      </c>
      <c r="F18" s="314" t="s">
        <v>1500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1501</v>
      </c>
      <c r="F19" s="314" t="s">
        <v>1502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1503</v>
      </c>
      <c r="F20" s="314" t="s">
        <v>1504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1505</v>
      </c>
      <c r="F21" s="314" t="s">
        <v>1506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1507</v>
      </c>
      <c r="F22" s="314" t="s">
        <v>1508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1509</v>
      </c>
      <c r="F23" s="314" t="s">
        <v>1510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1511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1512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1513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1514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1515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1516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1517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1518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1519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138</v>
      </c>
      <c r="F36" s="314"/>
      <c r="G36" s="314" t="s">
        <v>1520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1521</v>
      </c>
      <c r="F37" s="314"/>
      <c r="G37" s="314" t="s">
        <v>1522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53</v>
      </c>
      <c r="F38" s="314"/>
      <c r="G38" s="314" t="s">
        <v>1523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54</v>
      </c>
      <c r="F39" s="314"/>
      <c r="G39" s="314" t="s">
        <v>1524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139</v>
      </c>
      <c r="F40" s="314"/>
      <c r="G40" s="314" t="s">
        <v>1525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140</v>
      </c>
      <c r="F41" s="314"/>
      <c r="G41" s="314" t="s">
        <v>1526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1527</v>
      </c>
      <c r="F42" s="314"/>
      <c r="G42" s="314" t="s">
        <v>1528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1529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1530</v>
      </c>
      <c r="F44" s="314"/>
      <c r="G44" s="314" t="s">
        <v>1531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142</v>
      </c>
      <c r="F45" s="314"/>
      <c r="G45" s="314" t="s">
        <v>1532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1533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1534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1535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1536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1537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1538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1539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1540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1541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1542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1543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1544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1545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1546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1547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1548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1549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1550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1551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1552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1553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1554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1555</v>
      </c>
      <c r="D76" s="332"/>
      <c r="E76" s="332"/>
      <c r="F76" s="332" t="s">
        <v>1556</v>
      </c>
      <c r="G76" s="333"/>
      <c r="H76" s="332" t="s">
        <v>54</v>
      </c>
      <c r="I76" s="332" t="s">
        <v>57</v>
      </c>
      <c r="J76" s="332" t="s">
        <v>1557</v>
      </c>
      <c r="K76" s="331"/>
    </row>
    <row r="77" s="1" customFormat="1" ht="17.25" customHeight="1">
      <c r="B77" s="329"/>
      <c r="C77" s="334" t="s">
        <v>1558</v>
      </c>
      <c r="D77" s="334"/>
      <c r="E77" s="334"/>
      <c r="F77" s="335" t="s">
        <v>1559</v>
      </c>
      <c r="G77" s="336"/>
      <c r="H77" s="334"/>
      <c r="I77" s="334"/>
      <c r="J77" s="334" t="s">
        <v>1560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53</v>
      </c>
      <c r="D79" s="339"/>
      <c r="E79" s="339"/>
      <c r="F79" s="340" t="s">
        <v>1561</v>
      </c>
      <c r="G79" s="341"/>
      <c r="H79" s="317" t="s">
        <v>1562</v>
      </c>
      <c r="I79" s="317" t="s">
        <v>1563</v>
      </c>
      <c r="J79" s="317">
        <v>20</v>
      </c>
      <c r="K79" s="331"/>
    </row>
    <row r="80" s="1" customFormat="1" ht="15" customHeight="1">
      <c r="B80" s="329"/>
      <c r="C80" s="317" t="s">
        <v>1564</v>
      </c>
      <c r="D80" s="317"/>
      <c r="E80" s="317"/>
      <c r="F80" s="340" t="s">
        <v>1561</v>
      </c>
      <c r="G80" s="341"/>
      <c r="H80" s="317" t="s">
        <v>1565</v>
      </c>
      <c r="I80" s="317" t="s">
        <v>1563</v>
      </c>
      <c r="J80" s="317">
        <v>120</v>
      </c>
      <c r="K80" s="331"/>
    </row>
    <row r="81" s="1" customFormat="1" ht="15" customHeight="1">
      <c r="B81" s="342"/>
      <c r="C81" s="317" t="s">
        <v>1566</v>
      </c>
      <c r="D81" s="317"/>
      <c r="E81" s="317"/>
      <c r="F81" s="340" t="s">
        <v>1567</v>
      </c>
      <c r="G81" s="341"/>
      <c r="H81" s="317" t="s">
        <v>1568</v>
      </c>
      <c r="I81" s="317" t="s">
        <v>1563</v>
      </c>
      <c r="J81" s="317">
        <v>50</v>
      </c>
      <c r="K81" s="331"/>
    </row>
    <row r="82" s="1" customFormat="1" ht="15" customHeight="1">
      <c r="B82" s="342"/>
      <c r="C82" s="317" t="s">
        <v>1569</v>
      </c>
      <c r="D82" s="317"/>
      <c r="E82" s="317"/>
      <c r="F82" s="340" t="s">
        <v>1561</v>
      </c>
      <c r="G82" s="341"/>
      <c r="H82" s="317" t="s">
        <v>1570</v>
      </c>
      <c r="I82" s="317" t="s">
        <v>1571</v>
      </c>
      <c r="J82" s="317"/>
      <c r="K82" s="331"/>
    </row>
    <row r="83" s="1" customFormat="1" ht="15" customHeight="1">
      <c r="B83" s="342"/>
      <c r="C83" s="343" t="s">
        <v>1572</v>
      </c>
      <c r="D83" s="343"/>
      <c r="E83" s="343"/>
      <c r="F83" s="344" t="s">
        <v>1567</v>
      </c>
      <c r="G83" s="343"/>
      <c r="H83" s="343" t="s">
        <v>1573</v>
      </c>
      <c r="I83" s="343" t="s">
        <v>1563</v>
      </c>
      <c r="J83" s="343">
        <v>15</v>
      </c>
      <c r="K83" s="331"/>
    </row>
    <row r="84" s="1" customFormat="1" ht="15" customHeight="1">
      <c r="B84" s="342"/>
      <c r="C84" s="343" t="s">
        <v>1574</v>
      </c>
      <c r="D84" s="343"/>
      <c r="E84" s="343"/>
      <c r="F84" s="344" t="s">
        <v>1567</v>
      </c>
      <c r="G84" s="343"/>
      <c r="H84" s="343" t="s">
        <v>1575</v>
      </c>
      <c r="I84" s="343" t="s">
        <v>1563</v>
      </c>
      <c r="J84" s="343">
        <v>15</v>
      </c>
      <c r="K84" s="331"/>
    </row>
    <row r="85" s="1" customFormat="1" ht="15" customHeight="1">
      <c r="B85" s="342"/>
      <c r="C85" s="343" t="s">
        <v>1576</v>
      </c>
      <c r="D85" s="343"/>
      <c r="E85" s="343"/>
      <c r="F85" s="344" t="s">
        <v>1567</v>
      </c>
      <c r="G85" s="343"/>
      <c r="H85" s="343" t="s">
        <v>1577</v>
      </c>
      <c r="I85" s="343" t="s">
        <v>1563</v>
      </c>
      <c r="J85" s="343">
        <v>20</v>
      </c>
      <c r="K85" s="331"/>
    </row>
    <row r="86" s="1" customFormat="1" ht="15" customHeight="1">
      <c r="B86" s="342"/>
      <c r="C86" s="343" t="s">
        <v>1578</v>
      </c>
      <c r="D86" s="343"/>
      <c r="E86" s="343"/>
      <c r="F86" s="344" t="s">
        <v>1567</v>
      </c>
      <c r="G86" s="343"/>
      <c r="H86" s="343" t="s">
        <v>1579</v>
      </c>
      <c r="I86" s="343" t="s">
        <v>1563</v>
      </c>
      <c r="J86" s="343">
        <v>20</v>
      </c>
      <c r="K86" s="331"/>
    </row>
    <row r="87" s="1" customFormat="1" ht="15" customHeight="1">
      <c r="B87" s="342"/>
      <c r="C87" s="317" t="s">
        <v>1580</v>
      </c>
      <c r="D87" s="317"/>
      <c r="E87" s="317"/>
      <c r="F87" s="340" t="s">
        <v>1567</v>
      </c>
      <c r="G87" s="341"/>
      <c r="H87" s="317" t="s">
        <v>1581</v>
      </c>
      <c r="I87" s="317" t="s">
        <v>1563</v>
      </c>
      <c r="J87" s="317">
        <v>50</v>
      </c>
      <c r="K87" s="331"/>
    </row>
    <row r="88" s="1" customFormat="1" ht="15" customHeight="1">
      <c r="B88" s="342"/>
      <c r="C88" s="317" t="s">
        <v>1582</v>
      </c>
      <c r="D88" s="317"/>
      <c r="E88" s="317"/>
      <c r="F88" s="340" t="s">
        <v>1567</v>
      </c>
      <c r="G88" s="341"/>
      <c r="H88" s="317" t="s">
        <v>1583</v>
      </c>
      <c r="I88" s="317" t="s">
        <v>1563</v>
      </c>
      <c r="J88" s="317">
        <v>20</v>
      </c>
      <c r="K88" s="331"/>
    </row>
    <row r="89" s="1" customFormat="1" ht="15" customHeight="1">
      <c r="B89" s="342"/>
      <c r="C89" s="317" t="s">
        <v>1584</v>
      </c>
      <c r="D89" s="317"/>
      <c r="E89" s="317"/>
      <c r="F89" s="340" t="s">
        <v>1567</v>
      </c>
      <c r="G89" s="341"/>
      <c r="H89" s="317" t="s">
        <v>1585</v>
      </c>
      <c r="I89" s="317" t="s">
        <v>1563</v>
      </c>
      <c r="J89" s="317">
        <v>20</v>
      </c>
      <c r="K89" s="331"/>
    </row>
    <row r="90" s="1" customFormat="1" ht="15" customHeight="1">
      <c r="B90" s="342"/>
      <c r="C90" s="317" t="s">
        <v>1586</v>
      </c>
      <c r="D90" s="317"/>
      <c r="E90" s="317"/>
      <c r="F90" s="340" t="s">
        <v>1567</v>
      </c>
      <c r="G90" s="341"/>
      <c r="H90" s="317" t="s">
        <v>1587</v>
      </c>
      <c r="I90" s="317" t="s">
        <v>1563</v>
      </c>
      <c r="J90" s="317">
        <v>50</v>
      </c>
      <c r="K90" s="331"/>
    </row>
    <row r="91" s="1" customFormat="1" ht="15" customHeight="1">
      <c r="B91" s="342"/>
      <c r="C91" s="317" t="s">
        <v>1588</v>
      </c>
      <c r="D91" s="317"/>
      <c r="E91" s="317"/>
      <c r="F91" s="340" t="s">
        <v>1567</v>
      </c>
      <c r="G91" s="341"/>
      <c r="H91" s="317" t="s">
        <v>1588</v>
      </c>
      <c r="I91" s="317" t="s">
        <v>1563</v>
      </c>
      <c r="J91" s="317">
        <v>50</v>
      </c>
      <c r="K91" s="331"/>
    </row>
    <row r="92" s="1" customFormat="1" ht="15" customHeight="1">
      <c r="B92" s="342"/>
      <c r="C92" s="317" t="s">
        <v>1589</v>
      </c>
      <c r="D92" s="317"/>
      <c r="E92" s="317"/>
      <c r="F92" s="340" t="s">
        <v>1567</v>
      </c>
      <c r="G92" s="341"/>
      <c r="H92" s="317" t="s">
        <v>1590</v>
      </c>
      <c r="I92" s="317" t="s">
        <v>1563</v>
      </c>
      <c r="J92" s="317">
        <v>255</v>
      </c>
      <c r="K92" s="331"/>
    </row>
    <row r="93" s="1" customFormat="1" ht="15" customHeight="1">
      <c r="B93" s="342"/>
      <c r="C93" s="317" t="s">
        <v>1591</v>
      </c>
      <c r="D93" s="317"/>
      <c r="E93" s="317"/>
      <c r="F93" s="340" t="s">
        <v>1561</v>
      </c>
      <c r="G93" s="341"/>
      <c r="H93" s="317" t="s">
        <v>1592</v>
      </c>
      <c r="I93" s="317" t="s">
        <v>1593</v>
      </c>
      <c r="J93" s="317"/>
      <c r="K93" s="331"/>
    </row>
    <row r="94" s="1" customFormat="1" ht="15" customHeight="1">
      <c r="B94" s="342"/>
      <c r="C94" s="317" t="s">
        <v>1594</v>
      </c>
      <c r="D94" s="317"/>
      <c r="E94" s="317"/>
      <c r="F94" s="340" t="s">
        <v>1561</v>
      </c>
      <c r="G94" s="341"/>
      <c r="H94" s="317" t="s">
        <v>1595</v>
      </c>
      <c r="I94" s="317" t="s">
        <v>1596</v>
      </c>
      <c r="J94" s="317"/>
      <c r="K94" s="331"/>
    </row>
    <row r="95" s="1" customFormat="1" ht="15" customHeight="1">
      <c r="B95" s="342"/>
      <c r="C95" s="317" t="s">
        <v>1597</v>
      </c>
      <c r="D95" s="317"/>
      <c r="E95" s="317"/>
      <c r="F95" s="340" t="s">
        <v>1561</v>
      </c>
      <c r="G95" s="341"/>
      <c r="H95" s="317" t="s">
        <v>1597</v>
      </c>
      <c r="I95" s="317" t="s">
        <v>1596</v>
      </c>
      <c r="J95" s="317"/>
      <c r="K95" s="331"/>
    </row>
    <row r="96" s="1" customFormat="1" ht="15" customHeight="1">
      <c r="B96" s="342"/>
      <c r="C96" s="317" t="s">
        <v>38</v>
      </c>
      <c r="D96" s="317"/>
      <c r="E96" s="317"/>
      <c r="F96" s="340" t="s">
        <v>1561</v>
      </c>
      <c r="G96" s="341"/>
      <c r="H96" s="317" t="s">
        <v>1598</v>
      </c>
      <c r="I96" s="317" t="s">
        <v>1596</v>
      </c>
      <c r="J96" s="317"/>
      <c r="K96" s="331"/>
    </row>
    <row r="97" s="1" customFormat="1" ht="15" customHeight="1">
      <c r="B97" s="342"/>
      <c r="C97" s="317" t="s">
        <v>48</v>
      </c>
      <c r="D97" s="317"/>
      <c r="E97" s="317"/>
      <c r="F97" s="340" t="s">
        <v>1561</v>
      </c>
      <c r="G97" s="341"/>
      <c r="H97" s="317" t="s">
        <v>1599</v>
      </c>
      <c r="I97" s="317" t="s">
        <v>1596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1600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1555</v>
      </c>
      <c r="D103" s="332"/>
      <c r="E103" s="332"/>
      <c r="F103" s="332" t="s">
        <v>1556</v>
      </c>
      <c r="G103" s="333"/>
      <c r="H103" s="332" t="s">
        <v>54</v>
      </c>
      <c r="I103" s="332" t="s">
        <v>57</v>
      </c>
      <c r="J103" s="332" t="s">
        <v>1557</v>
      </c>
      <c r="K103" s="331"/>
    </row>
    <row r="104" s="1" customFormat="1" ht="17.25" customHeight="1">
      <c r="B104" s="329"/>
      <c r="C104" s="334" t="s">
        <v>1558</v>
      </c>
      <c r="D104" s="334"/>
      <c r="E104" s="334"/>
      <c r="F104" s="335" t="s">
        <v>1559</v>
      </c>
      <c r="G104" s="336"/>
      <c r="H104" s="334"/>
      <c r="I104" s="334"/>
      <c r="J104" s="334" t="s">
        <v>1560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53</v>
      </c>
      <c r="D106" s="339"/>
      <c r="E106" s="339"/>
      <c r="F106" s="340" t="s">
        <v>1561</v>
      </c>
      <c r="G106" s="317"/>
      <c r="H106" s="317" t="s">
        <v>1601</v>
      </c>
      <c r="I106" s="317" t="s">
        <v>1563</v>
      </c>
      <c r="J106" s="317">
        <v>20</v>
      </c>
      <c r="K106" s="331"/>
    </row>
    <row r="107" s="1" customFormat="1" ht="15" customHeight="1">
      <c r="B107" s="329"/>
      <c r="C107" s="317" t="s">
        <v>1564</v>
      </c>
      <c r="D107" s="317"/>
      <c r="E107" s="317"/>
      <c r="F107" s="340" t="s">
        <v>1561</v>
      </c>
      <c r="G107" s="317"/>
      <c r="H107" s="317" t="s">
        <v>1601</v>
      </c>
      <c r="I107" s="317" t="s">
        <v>1563</v>
      </c>
      <c r="J107" s="317">
        <v>120</v>
      </c>
      <c r="K107" s="331"/>
    </row>
    <row r="108" s="1" customFormat="1" ht="15" customHeight="1">
      <c r="B108" s="342"/>
      <c r="C108" s="317" t="s">
        <v>1566</v>
      </c>
      <c r="D108" s="317"/>
      <c r="E108" s="317"/>
      <c r="F108" s="340" t="s">
        <v>1567</v>
      </c>
      <c r="G108" s="317"/>
      <c r="H108" s="317" t="s">
        <v>1601</v>
      </c>
      <c r="I108" s="317" t="s">
        <v>1563</v>
      </c>
      <c r="J108" s="317">
        <v>50</v>
      </c>
      <c r="K108" s="331"/>
    </row>
    <row r="109" s="1" customFormat="1" ht="15" customHeight="1">
      <c r="B109" s="342"/>
      <c r="C109" s="317" t="s">
        <v>1569</v>
      </c>
      <c r="D109" s="317"/>
      <c r="E109" s="317"/>
      <c r="F109" s="340" t="s">
        <v>1561</v>
      </c>
      <c r="G109" s="317"/>
      <c r="H109" s="317" t="s">
        <v>1601</v>
      </c>
      <c r="I109" s="317" t="s">
        <v>1571</v>
      </c>
      <c r="J109" s="317"/>
      <c r="K109" s="331"/>
    </row>
    <row r="110" s="1" customFormat="1" ht="15" customHeight="1">
      <c r="B110" s="342"/>
      <c r="C110" s="317" t="s">
        <v>1580</v>
      </c>
      <c r="D110" s="317"/>
      <c r="E110" s="317"/>
      <c r="F110" s="340" t="s">
        <v>1567</v>
      </c>
      <c r="G110" s="317"/>
      <c r="H110" s="317" t="s">
        <v>1601</v>
      </c>
      <c r="I110" s="317" t="s">
        <v>1563</v>
      </c>
      <c r="J110" s="317">
        <v>50</v>
      </c>
      <c r="K110" s="331"/>
    </row>
    <row r="111" s="1" customFormat="1" ht="15" customHeight="1">
      <c r="B111" s="342"/>
      <c r="C111" s="317" t="s">
        <v>1588</v>
      </c>
      <c r="D111" s="317"/>
      <c r="E111" s="317"/>
      <c r="F111" s="340" t="s">
        <v>1567</v>
      </c>
      <c r="G111" s="317"/>
      <c r="H111" s="317" t="s">
        <v>1601</v>
      </c>
      <c r="I111" s="317" t="s">
        <v>1563</v>
      </c>
      <c r="J111" s="317">
        <v>50</v>
      </c>
      <c r="K111" s="331"/>
    </row>
    <row r="112" s="1" customFormat="1" ht="15" customHeight="1">
      <c r="B112" s="342"/>
      <c r="C112" s="317" t="s">
        <v>1586</v>
      </c>
      <c r="D112" s="317"/>
      <c r="E112" s="317"/>
      <c r="F112" s="340" t="s">
        <v>1567</v>
      </c>
      <c r="G112" s="317"/>
      <c r="H112" s="317" t="s">
        <v>1601</v>
      </c>
      <c r="I112" s="317" t="s">
        <v>1563</v>
      </c>
      <c r="J112" s="317">
        <v>50</v>
      </c>
      <c r="K112" s="331"/>
    </row>
    <row r="113" s="1" customFormat="1" ht="15" customHeight="1">
      <c r="B113" s="342"/>
      <c r="C113" s="317" t="s">
        <v>53</v>
      </c>
      <c r="D113" s="317"/>
      <c r="E113" s="317"/>
      <c r="F113" s="340" t="s">
        <v>1561</v>
      </c>
      <c r="G113" s="317"/>
      <c r="H113" s="317" t="s">
        <v>1602</v>
      </c>
      <c r="I113" s="317" t="s">
        <v>1563</v>
      </c>
      <c r="J113" s="317">
        <v>20</v>
      </c>
      <c r="K113" s="331"/>
    </row>
    <row r="114" s="1" customFormat="1" ht="15" customHeight="1">
      <c r="B114" s="342"/>
      <c r="C114" s="317" t="s">
        <v>1603</v>
      </c>
      <c r="D114" s="317"/>
      <c r="E114" s="317"/>
      <c r="F114" s="340" t="s">
        <v>1561</v>
      </c>
      <c r="G114" s="317"/>
      <c r="H114" s="317" t="s">
        <v>1604</v>
      </c>
      <c r="I114" s="317" t="s">
        <v>1563</v>
      </c>
      <c r="J114" s="317">
        <v>120</v>
      </c>
      <c r="K114" s="331"/>
    </row>
    <row r="115" s="1" customFormat="1" ht="15" customHeight="1">
      <c r="B115" s="342"/>
      <c r="C115" s="317" t="s">
        <v>38</v>
      </c>
      <c r="D115" s="317"/>
      <c r="E115" s="317"/>
      <c r="F115" s="340" t="s">
        <v>1561</v>
      </c>
      <c r="G115" s="317"/>
      <c r="H115" s="317" t="s">
        <v>1605</v>
      </c>
      <c r="I115" s="317" t="s">
        <v>1596</v>
      </c>
      <c r="J115" s="317"/>
      <c r="K115" s="331"/>
    </row>
    <row r="116" s="1" customFormat="1" ht="15" customHeight="1">
      <c r="B116" s="342"/>
      <c r="C116" s="317" t="s">
        <v>48</v>
      </c>
      <c r="D116" s="317"/>
      <c r="E116" s="317"/>
      <c r="F116" s="340" t="s">
        <v>1561</v>
      </c>
      <c r="G116" s="317"/>
      <c r="H116" s="317" t="s">
        <v>1606</v>
      </c>
      <c r="I116" s="317" t="s">
        <v>1596</v>
      </c>
      <c r="J116" s="317"/>
      <c r="K116" s="331"/>
    </row>
    <row r="117" s="1" customFormat="1" ht="15" customHeight="1">
      <c r="B117" s="342"/>
      <c r="C117" s="317" t="s">
        <v>57</v>
      </c>
      <c r="D117" s="317"/>
      <c r="E117" s="317"/>
      <c r="F117" s="340" t="s">
        <v>1561</v>
      </c>
      <c r="G117" s="317"/>
      <c r="H117" s="317" t="s">
        <v>1607</v>
      </c>
      <c r="I117" s="317" t="s">
        <v>1608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1609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1555</v>
      </c>
      <c r="D123" s="332"/>
      <c r="E123" s="332"/>
      <c r="F123" s="332" t="s">
        <v>1556</v>
      </c>
      <c r="G123" s="333"/>
      <c r="H123" s="332" t="s">
        <v>54</v>
      </c>
      <c r="I123" s="332" t="s">
        <v>57</v>
      </c>
      <c r="J123" s="332" t="s">
        <v>1557</v>
      </c>
      <c r="K123" s="361"/>
    </row>
    <row r="124" s="1" customFormat="1" ht="17.25" customHeight="1">
      <c r="B124" s="360"/>
      <c r="C124" s="334" t="s">
        <v>1558</v>
      </c>
      <c r="D124" s="334"/>
      <c r="E124" s="334"/>
      <c r="F124" s="335" t="s">
        <v>1559</v>
      </c>
      <c r="G124" s="336"/>
      <c r="H124" s="334"/>
      <c r="I124" s="334"/>
      <c r="J124" s="334" t="s">
        <v>1560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1564</v>
      </c>
      <c r="D126" s="339"/>
      <c r="E126" s="339"/>
      <c r="F126" s="340" t="s">
        <v>1561</v>
      </c>
      <c r="G126" s="317"/>
      <c r="H126" s="317" t="s">
        <v>1601</v>
      </c>
      <c r="I126" s="317" t="s">
        <v>1563</v>
      </c>
      <c r="J126" s="317">
        <v>120</v>
      </c>
      <c r="K126" s="365"/>
    </row>
    <row r="127" s="1" customFormat="1" ht="15" customHeight="1">
      <c r="B127" s="362"/>
      <c r="C127" s="317" t="s">
        <v>1610</v>
      </c>
      <c r="D127" s="317"/>
      <c r="E127" s="317"/>
      <c r="F127" s="340" t="s">
        <v>1561</v>
      </c>
      <c r="G127" s="317"/>
      <c r="H127" s="317" t="s">
        <v>1611</v>
      </c>
      <c r="I127" s="317" t="s">
        <v>1563</v>
      </c>
      <c r="J127" s="317" t="s">
        <v>1612</v>
      </c>
      <c r="K127" s="365"/>
    </row>
    <row r="128" s="1" customFormat="1" ht="15" customHeight="1">
      <c r="B128" s="362"/>
      <c r="C128" s="317" t="s">
        <v>1509</v>
      </c>
      <c r="D128" s="317"/>
      <c r="E128" s="317"/>
      <c r="F128" s="340" t="s">
        <v>1561</v>
      </c>
      <c r="G128" s="317"/>
      <c r="H128" s="317" t="s">
        <v>1613</v>
      </c>
      <c r="I128" s="317" t="s">
        <v>1563</v>
      </c>
      <c r="J128" s="317" t="s">
        <v>1612</v>
      </c>
      <c r="K128" s="365"/>
    </row>
    <row r="129" s="1" customFormat="1" ht="15" customHeight="1">
      <c r="B129" s="362"/>
      <c r="C129" s="317" t="s">
        <v>1572</v>
      </c>
      <c r="D129" s="317"/>
      <c r="E129" s="317"/>
      <c r="F129" s="340" t="s">
        <v>1567</v>
      </c>
      <c r="G129" s="317"/>
      <c r="H129" s="317" t="s">
        <v>1573</v>
      </c>
      <c r="I129" s="317" t="s">
        <v>1563</v>
      </c>
      <c r="J129" s="317">
        <v>15</v>
      </c>
      <c r="K129" s="365"/>
    </row>
    <row r="130" s="1" customFormat="1" ht="15" customHeight="1">
      <c r="B130" s="362"/>
      <c r="C130" s="343" t="s">
        <v>1574</v>
      </c>
      <c r="D130" s="343"/>
      <c r="E130" s="343"/>
      <c r="F130" s="344" t="s">
        <v>1567</v>
      </c>
      <c r="G130" s="343"/>
      <c r="H130" s="343" t="s">
        <v>1575</v>
      </c>
      <c r="I130" s="343" t="s">
        <v>1563</v>
      </c>
      <c r="J130" s="343">
        <v>15</v>
      </c>
      <c r="K130" s="365"/>
    </row>
    <row r="131" s="1" customFormat="1" ht="15" customHeight="1">
      <c r="B131" s="362"/>
      <c r="C131" s="343" t="s">
        <v>1576</v>
      </c>
      <c r="D131" s="343"/>
      <c r="E131" s="343"/>
      <c r="F131" s="344" t="s">
        <v>1567</v>
      </c>
      <c r="G131" s="343"/>
      <c r="H131" s="343" t="s">
        <v>1577</v>
      </c>
      <c r="I131" s="343" t="s">
        <v>1563</v>
      </c>
      <c r="J131" s="343">
        <v>20</v>
      </c>
      <c r="K131" s="365"/>
    </row>
    <row r="132" s="1" customFormat="1" ht="15" customHeight="1">
      <c r="B132" s="362"/>
      <c r="C132" s="343" t="s">
        <v>1578</v>
      </c>
      <c r="D132" s="343"/>
      <c r="E132" s="343"/>
      <c r="F132" s="344" t="s">
        <v>1567</v>
      </c>
      <c r="G132" s="343"/>
      <c r="H132" s="343" t="s">
        <v>1579</v>
      </c>
      <c r="I132" s="343" t="s">
        <v>1563</v>
      </c>
      <c r="J132" s="343">
        <v>20</v>
      </c>
      <c r="K132" s="365"/>
    </row>
    <row r="133" s="1" customFormat="1" ht="15" customHeight="1">
      <c r="B133" s="362"/>
      <c r="C133" s="317" t="s">
        <v>1566</v>
      </c>
      <c r="D133" s="317"/>
      <c r="E133" s="317"/>
      <c r="F133" s="340" t="s">
        <v>1567</v>
      </c>
      <c r="G133" s="317"/>
      <c r="H133" s="317" t="s">
        <v>1601</v>
      </c>
      <c r="I133" s="317" t="s">
        <v>1563</v>
      </c>
      <c r="J133" s="317">
        <v>50</v>
      </c>
      <c r="K133" s="365"/>
    </row>
    <row r="134" s="1" customFormat="1" ht="15" customHeight="1">
      <c r="B134" s="362"/>
      <c r="C134" s="317" t="s">
        <v>1580</v>
      </c>
      <c r="D134" s="317"/>
      <c r="E134" s="317"/>
      <c r="F134" s="340" t="s">
        <v>1567</v>
      </c>
      <c r="G134" s="317"/>
      <c r="H134" s="317" t="s">
        <v>1601</v>
      </c>
      <c r="I134" s="317" t="s">
        <v>1563</v>
      </c>
      <c r="J134" s="317">
        <v>50</v>
      </c>
      <c r="K134" s="365"/>
    </row>
    <row r="135" s="1" customFormat="1" ht="15" customHeight="1">
      <c r="B135" s="362"/>
      <c r="C135" s="317" t="s">
        <v>1586</v>
      </c>
      <c r="D135" s="317"/>
      <c r="E135" s="317"/>
      <c r="F135" s="340" t="s">
        <v>1567</v>
      </c>
      <c r="G135" s="317"/>
      <c r="H135" s="317" t="s">
        <v>1601</v>
      </c>
      <c r="I135" s="317" t="s">
        <v>1563</v>
      </c>
      <c r="J135" s="317">
        <v>50</v>
      </c>
      <c r="K135" s="365"/>
    </row>
    <row r="136" s="1" customFormat="1" ht="15" customHeight="1">
      <c r="B136" s="362"/>
      <c r="C136" s="317" t="s">
        <v>1588</v>
      </c>
      <c r="D136" s="317"/>
      <c r="E136" s="317"/>
      <c r="F136" s="340" t="s">
        <v>1567</v>
      </c>
      <c r="G136" s="317"/>
      <c r="H136" s="317" t="s">
        <v>1601</v>
      </c>
      <c r="I136" s="317" t="s">
        <v>1563</v>
      </c>
      <c r="J136" s="317">
        <v>50</v>
      </c>
      <c r="K136" s="365"/>
    </row>
    <row r="137" s="1" customFormat="1" ht="15" customHeight="1">
      <c r="B137" s="362"/>
      <c r="C137" s="317" t="s">
        <v>1589</v>
      </c>
      <c r="D137" s="317"/>
      <c r="E137" s="317"/>
      <c r="F137" s="340" t="s">
        <v>1567</v>
      </c>
      <c r="G137" s="317"/>
      <c r="H137" s="317" t="s">
        <v>1614</v>
      </c>
      <c r="I137" s="317" t="s">
        <v>1563</v>
      </c>
      <c r="J137" s="317">
        <v>255</v>
      </c>
      <c r="K137" s="365"/>
    </row>
    <row r="138" s="1" customFormat="1" ht="15" customHeight="1">
      <c r="B138" s="362"/>
      <c r="C138" s="317" t="s">
        <v>1591</v>
      </c>
      <c r="D138" s="317"/>
      <c r="E138" s="317"/>
      <c r="F138" s="340" t="s">
        <v>1561</v>
      </c>
      <c r="G138" s="317"/>
      <c r="H138" s="317" t="s">
        <v>1615</v>
      </c>
      <c r="I138" s="317" t="s">
        <v>1593</v>
      </c>
      <c r="J138" s="317"/>
      <c r="K138" s="365"/>
    </row>
    <row r="139" s="1" customFormat="1" ht="15" customHeight="1">
      <c r="B139" s="362"/>
      <c r="C139" s="317" t="s">
        <v>1594</v>
      </c>
      <c r="D139" s="317"/>
      <c r="E139" s="317"/>
      <c r="F139" s="340" t="s">
        <v>1561</v>
      </c>
      <c r="G139" s="317"/>
      <c r="H139" s="317" t="s">
        <v>1616</v>
      </c>
      <c r="I139" s="317" t="s">
        <v>1596</v>
      </c>
      <c r="J139" s="317"/>
      <c r="K139" s="365"/>
    </row>
    <row r="140" s="1" customFormat="1" ht="15" customHeight="1">
      <c r="B140" s="362"/>
      <c r="C140" s="317" t="s">
        <v>1597</v>
      </c>
      <c r="D140" s="317"/>
      <c r="E140" s="317"/>
      <c r="F140" s="340" t="s">
        <v>1561</v>
      </c>
      <c r="G140" s="317"/>
      <c r="H140" s="317" t="s">
        <v>1597</v>
      </c>
      <c r="I140" s="317" t="s">
        <v>1596</v>
      </c>
      <c r="J140" s="317"/>
      <c r="K140" s="365"/>
    </row>
    <row r="141" s="1" customFormat="1" ht="15" customHeight="1">
      <c r="B141" s="362"/>
      <c r="C141" s="317" t="s">
        <v>38</v>
      </c>
      <c r="D141" s="317"/>
      <c r="E141" s="317"/>
      <c r="F141" s="340" t="s">
        <v>1561</v>
      </c>
      <c r="G141" s="317"/>
      <c r="H141" s="317" t="s">
        <v>1617</v>
      </c>
      <c r="I141" s="317" t="s">
        <v>1596</v>
      </c>
      <c r="J141" s="317"/>
      <c r="K141" s="365"/>
    </row>
    <row r="142" s="1" customFormat="1" ht="15" customHeight="1">
      <c r="B142" s="362"/>
      <c r="C142" s="317" t="s">
        <v>1618</v>
      </c>
      <c r="D142" s="317"/>
      <c r="E142" s="317"/>
      <c r="F142" s="340" t="s">
        <v>1561</v>
      </c>
      <c r="G142" s="317"/>
      <c r="H142" s="317" t="s">
        <v>1619</v>
      </c>
      <c r="I142" s="317" t="s">
        <v>1596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1620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1555</v>
      </c>
      <c r="D148" s="332"/>
      <c r="E148" s="332"/>
      <c r="F148" s="332" t="s">
        <v>1556</v>
      </c>
      <c r="G148" s="333"/>
      <c r="H148" s="332" t="s">
        <v>54</v>
      </c>
      <c r="I148" s="332" t="s">
        <v>57</v>
      </c>
      <c r="J148" s="332" t="s">
        <v>1557</v>
      </c>
      <c r="K148" s="331"/>
    </row>
    <row r="149" s="1" customFormat="1" ht="17.25" customHeight="1">
      <c r="B149" s="329"/>
      <c r="C149" s="334" t="s">
        <v>1558</v>
      </c>
      <c r="D149" s="334"/>
      <c r="E149" s="334"/>
      <c r="F149" s="335" t="s">
        <v>1559</v>
      </c>
      <c r="G149" s="336"/>
      <c r="H149" s="334"/>
      <c r="I149" s="334"/>
      <c r="J149" s="334" t="s">
        <v>1560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1564</v>
      </c>
      <c r="D151" s="317"/>
      <c r="E151" s="317"/>
      <c r="F151" s="370" t="s">
        <v>1561</v>
      </c>
      <c r="G151" s="317"/>
      <c r="H151" s="369" t="s">
        <v>1601</v>
      </c>
      <c r="I151" s="369" t="s">
        <v>1563</v>
      </c>
      <c r="J151" s="369">
        <v>120</v>
      </c>
      <c r="K151" s="365"/>
    </row>
    <row r="152" s="1" customFormat="1" ht="15" customHeight="1">
      <c r="B152" s="342"/>
      <c r="C152" s="369" t="s">
        <v>1610</v>
      </c>
      <c r="D152" s="317"/>
      <c r="E152" s="317"/>
      <c r="F152" s="370" t="s">
        <v>1561</v>
      </c>
      <c r="G152" s="317"/>
      <c r="H152" s="369" t="s">
        <v>1621</v>
      </c>
      <c r="I152" s="369" t="s">
        <v>1563</v>
      </c>
      <c r="J152" s="369" t="s">
        <v>1612</v>
      </c>
      <c r="K152" s="365"/>
    </row>
    <row r="153" s="1" customFormat="1" ht="15" customHeight="1">
      <c r="B153" s="342"/>
      <c r="C153" s="369" t="s">
        <v>1509</v>
      </c>
      <c r="D153" s="317"/>
      <c r="E153" s="317"/>
      <c r="F153" s="370" t="s">
        <v>1561</v>
      </c>
      <c r="G153" s="317"/>
      <c r="H153" s="369" t="s">
        <v>1622</v>
      </c>
      <c r="I153" s="369" t="s">
        <v>1563</v>
      </c>
      <c r="J153" s="369" t="s">
        <v>1612</v>
      </c>
      <c r="K153" s="365"/>
    </row>
    <row r="154" s="1" customFormat="1" ht="15" customHeight="1">
      <c r="B154" s="342"/>
      <c r="C154" s="369" t="s">
        <v>1566</v>
      </c>
      <c r="D154" s="317"/>
      <c r="E154" s="317"/>
      <c r="F154" s="370" t="s">
        <v>1567</v>
      </c>
      <c r="G154" s="317"/>
      <c r="H154" s="369" t="s">
        <v>1601</v>
      </c>
      <c r="I154" s="369" t="s">
        <v>1563</v>
      </c>
      <c r="J154" s="369">
        <v>50</v>
      </c>
      <c r="K154" s="365"/>
    </row>
    <row r="155" s="1" customFormat="1" ht="15" customHeight="1">
      <c r="B155" s="342"/>
      <c r="C155" s="369" t="s">
        <v>1569</v>
      </c>
      <c r="D155" s="317"/>
      <c r="E155" s="317"/>
      <c r="F155" s="370" t="s">
        <v>1561</v>
      </c>
      <c r="G155" s="317"/>
      <c r="H155" s="369" t="s">
        <v>1601</v>
      </c>
      <c r="I155" s="369" t="s">
        <v>1571</v>
      </c>
      <c r="J155" s="369"/>
      <c r="K155" s="365"/>
    </row>
    <row r="156" s="1" customFormat="1" ht="15" customHeight="1">
      <c r="B156" s="342"/>
      <c r="C156" s="369" t="s">
        <v>1580</v>
      </c>
      <c r="D156" s="317"/>
      <c r="E156" s="317"/>
      <c r="F156" s="370" t="s">
        <v>1567</v>
      </c>
      <c r="G156" s="317"/>
      <c r="H156" s="369" t="s">
        <v>1601</v>
      </c>
      <c r="I156" s="369" t="s">
        <v>1563</v>
      </c>
      <c r="J156" s="369">
        <v>50</v>
      </c>
      <c r="K156" s="365"/>
    </row>
    <row r="157" s="1" customFormat="1" ht="15" customHeight="1">
      <c r="B157" s="342"/>
      <c r="C157" s="369" t="s">
        <v>1588</v>
      </c>
      <c r="D157" s="317"/>
      <c r="E157" s="317"/>
      <c r="F157" s="370" t="s">
        <v>1567</v>
      </c>
      <c r="G157" s="317"/>
      <c r="H157" s="369" t="s">
        <v>1601</v>
      </c>
      <c r="I157" s="369" t="s">
        <v>1563</v>
      </c>
      <c r="J157" s="369">
        <v>50</v>
      </c>
      <c r="K157" s="365"/>
    </row>
    <row r="158" s="1" customFormat="1" ht="15" customHeight="1">
      <c r="B158" s="342"/>
      <c r="C158" s="369" t="s">
        <v>1586</v>
      </c>
      <c r="D158" s="317"/>
      <c r="E158" s="317"/>
      <c r="F158" s="370" t="s">
        <v>1567</v>
      </c>
      <c r="G158" s="317"/>
      <c r="H158" s="369" t="s">
        <v>1601</v>
      </c>
      <c r="I158" s="369" t="s">
        <v>1563</v>
      </c>
      <c r="J158" s="369">
        <v>50</v>
      </c>
      <c r="K158" s="365"/>
    </row>
    <row r="159" s="1" customFormat="1" ht="15" customHeight="1">
      <c r="B159" s="342"/>
      <c r="C159" s="369" t="s">
        <v>123</v>
      </c>
      <c r="D159" s="317"/>
      <c r="E159" s="317"/>
      <c r="F159" s="370" t="s">
        <v>1561</v>
      </c>
      <c r="G159" s="317"/>
      <c r="H159" s="369" t="s">
        <v>1623</v>
      </c>
      <c r="I159" s="369" t="s">
        <v>1563</v>
      </c>
      <c r="J159" s="369" t="s">
        <v>1624</v>
      </c>
      <c r="K159" s="365"/>
    </row>
    <row r="160" s="1" customFormat="1" ht="15" customHeight="1">
      <c r="B160" s="342"/>
      <c r="C160" s="369" t="s">
        <v>1625</v>
      </c>
      <c r="D160" s="317"/>
      <c r="E160" s="317"/>
      <c r="F160" s="370" t="s">
        <v>1561</v>
      </c>
      <c r="G160" s="317"/>
      <c r="H160" s="369" t="s">
        <v>1626</v>
      </c>
      <c r="I160" s="369" t="s">
        <v>1596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1627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1555</v>
      </c>
      <c r="D166" s="332"/>
      <c r="E166" s="332"/>
      <c r="F166" s="332" t="s">
        <v>1556</v>
      </c>
      <c r="G166" s="374"/>
      <c r="H166" s="375" t="s">
        <v>54</v>
      </c>
      <c r="I166" s="375" t="s">
        <v>57</v>
      </c>
      <c r="J166" s="332" t="s">
        <v>1557</v>
      </c>
      <c r="K166" s="309"/>
    </row>
    <row r="167" s="1" customFormat="1" ht="17.25" customHeight="1">
      <c r="B167" s="310"/>
      <c r="C167" s="334" t="s">
        <v>1558</v>
      </c>
      <c r="D167" s="334"/>
      <c r="E167" s="334"/>
      <c r="F167" s="335" t="s">
        <v>1559</v>
      </c>
      <c r="G167" s="376"/>
      <c r="H167" s="377"/>
      <c r="I167" s="377"/>
      <c r="J167" s="334" t="s">
        <v>1560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1564</v>
      </c>
      <c r="D169" s="317"/>
      <c r="E169" s="317"/>
      <c r="F169" s="340" t="s">
        <v>1561</v>
      </c>
      <c r="G169" s="317"/>
      <c r="H169" s="317" t="s">
        <v>1601</v>
      </c>
      <c r="I169" s="317" t="s">
        <v>1563</v>
      </c>
      <c r="J169" s="317">
        <v>120</v>
      </c>
      <c r="K169" s="365"/>
    </row>
    <row r="170" s="1" customFormat="1" ht="15" customHeight="1">
      <c r="B170" s="342"/>
      <c r="C170" s="317" t="s">
        <v>1610</v>
      </c>
      <c r="D170" s="317"/>
      <c r="E170" s="317"/>
      <c r="F170" s="340" t="s">
        <v>1561</v>
      </c>
      <c r="G170" s="317"/>
      <c r="H170" s="317" t="s">
        <v>1611</v>
      </c>
      <c r="I170" s="317" t="s">
        <v>1563</v>
      </c>
      <c r="J170" s="317" t="s">
        <v>1612</v>
      </c>
      <c r="K170" s="365"/>
    </row>
    <row r="171" s="1" customFormat="1" ht="15" customHeight="1">
      <c r="B171" s="342"/>
      <c r="C171" s="317" t="s">
        <v>1509</v>
      </c>
      <c r="D171" s="317"/>
      <c r="E171" s="317"/>
      <c r="F171" s="340" t="s">
        <v>1561</v>
      </c>
      <c r="G171" s="317"/>
      <c r="H171" s="317" t="s">
        <v>1628</v>
      </c>
      <c r="I171" s="317" t="s">
        <v>1563</v>
      </c>
      <c r="J171" s="317" t="s">
        <v>1612</v>
      </c>
      <c r="K171" s="365"/>
    </row>
    <row r="172" s="1" customFormat="1" ht="15" customHeight="1">
      <c r="B172" s="342"/>
      <c r="C172" s="317" t="s">
        <v>1566</v>
      </c>
      <c r="D172" s="317"/>
      <c r="E172" s="317"/>
      <c r="F172" s="340" t="s">
        <v>1567</v>
      </c>
      <c r="G172" s="317"/>
      <c r="H172" s="317" t="s">
        <v>1628</v>
      </c>
      <c r="I172" s="317" t="s">
        <v>1563</v>
      </c>
      <c r="J172" s="317">
        <v>50</v>
      </c>
      <c r="K172" s="365"/>
    </row>
    <row r="173" s="1" customFormat="1" ht="15" customHeight="1">
      <c r="B173" s="342"/>
      <c r="C173" s="317" t="s">
        <v>1569</v>
      </c>
      <c r="D173" s="317"/>
      <c r="E173" s="317"/>
      <c r="F173" s="340" t="s">
        <v>1561</v>
      </c>
      <c r="G173" s="317"/>
      <c r="H173" s="317" t="s">
        <v>1628</v>
      </c>
      <c r="I173" s="317" t="s">
        <v>1571</v>
      </c>
      <c r="J173" s="317"/>
      <c r="K173" s="365"/>
    </row>
    <row r="174" s="1" customFormat="1" ht="15" customHeight="1">
      <c r="B174" s="342"/>
      <c r="C174" s="317" t="s">
        <v>1580</v>
      </c>
      <c r="D174" s="317"/>
      <c r="E174" s="317"/>
      <c r="F174" s="340" t="s">
        <v>1567</v>
      </c>
      <c r="G174" s="317"/>
      <c r="H174" s="317" t="s">
        <v>1628</v>
      </c>
      <c r="I174" s="317" t="s">
        <v>1563</v>
      </c>
      <c r="J174" s="317">
        <v>50</v>
      </c>
      <c r="K174" s="365"/>
    </row>
    <row r="175" s="1" customFormat="1" ht="15" customHeight="1">
      <c r="B175" s="342"/>
      <c r="C175" s="317" t="s">
        <v>1588</v>
      </c>
      <c r="D175" s="317"/>
      <c r="E175" s="317"/>
      <c r="F175" s="340" t="s">
        <v>1567</v>
      </c>
      <c r="G175" s="317"/>
      <c r="H175" s="317" t="s">
        <v>1628</v>
      </c>
      <c r="I175" s="317" t="s">
        <v>1563</v>
      </c>
      <c r="J175" s="317">
        <v>50</v>
      </c>
      <c r="K175" s="365"/>
    </row>
    <row r="176" s="1" customFormat="1" ht="15" customHeight="1">
      <c r="B176" s="342"/>
      <c r="C176" s="317" t="s">
        <v>1586</v>
      </c>
      <c r="D176" s="317"/>
      <c r="E176" s="317"/>
      <c r="F176" s="340" t="s">
        <v>1567</v>
      </c>
      <c r="G176" s="317"/>
      <c r="H176" s="317" t="s">
        <v>1628</v>
      </c>
      <c r="I176" s="317" t="s">
        <v>1563</v>
      </c>
      <c r="J176" s="317">
        <v>50</v>
      </c>
      <c r="K176" s="365"/>
    </row>
    <row r="177" s="1" customFormat="1" ht="15" customHeight="1">
      <c r="B177" s="342"/>
      <c r="C177" s="317" t="s">
        <v>138</v>
      </c>
      <c r="D177" s="317"/>
      <c r="E177" s="317"/>
      <c r="F177" s="340" t="s">
        <v>1561</v>
      </c>
      <c r="G177" s="317"/>
      <c r="H177" s="317" t="s">
        <v>1629</v>
      </c>
      <c r="I177" s="317" t="s">
        <v>1630</v>
      </c>
      <c r="J177" s="317"/>
      <c r="K177" s="365"/>
    </row>
    <row r="178" s="1" customFormat="1" ht="15" customHeight="1">
      <c r="B178" s="342"/>
      <c r="C178" s="317" t="s">
        <v>57</v>
      </c>
      <c r="D178" s="317"/>
      <c r="E178" s="317"/>
      <c r="F178" s="340" t="s">
        <v>1561</v>
      </c>
      <c r="G178" s="317"/>
      <c r="H178" s="317" t="s">
        <v>1631</v>
      </c>
      <c r="I178" s="317" t="s">
        <v>1632</v>
      </c>
      <c r="J178" s="317">
        <v>1</v>
      </c>
      <c r="K178" s="365"/>
    </row>
    <row r="179" s="1" customFormat="1" ht="15" customHeight="1">
      <c r="B179" s="342"/>
      <c r="C179" s="317" t="s">
        <v>53</v>
      </c>
      <c r="D179" s="317"/>
      <c r="E179" s="317"/>
      <c r="F179" s="340" t="s">
        <v>1561</v>
      </c>
      <c r="G179" s="317"/>
      <c r="H179" s="317" t="s">
        <v>1633</v>
      </c>
      <c r="I179" s="317" t="s">
        <v>1563</v>
      </c>
      <c r="J179" s="317">
        <v>20</v>
      </c>
      <c r="K179" s="365"/>
    </row>
    <row r="180" s="1" customFormat="1" ht="15" customHeight="1">
      <c r="B180" s="342"/>
      <c r="C180" s="317" t="s">
        <v>54</v>
      </c>
      <c r="D180" s="317"/>
      <c r="E180" s="317"/>
      <c r="F180" s="340" t="s">
        <v>1561</v>
      </c>
      <c r="G180" s="317"/>
      <c r="H180" s="317" t="s">
        <v>1634</v>
      </c>
      <c r="I180" s="317" t="s">
        <v>1563</v>
      </c>
      <c r="J180" s="317">
        <v>255</v>
      </c>
      <c r="K180" s="365"/>
    </row>
    <row r="181" s="1" customFormat="1" ht="15" customHeight="1">
      <c r="B181" s="342"/>
      <c r="C181" s="317" t="s">
        <v>139</v>
      </c>
      <c r="D181" s="317"/>
      <c r="E181" s="317"/>
      <c r="F181" s="340" t="s">
        <v>1561</v>
      </c>
      <c r="G181" s="317"/>
      <c r="H181" s="317" t="s">
        <v>1525</v>
      </c>
      <c r="I181" s="317" t="s">
        <v>1563</v>
      </c>
      <c r="J181" s="317">
        <v>10</v>
      </c>
      <c r="K181" s="365"/>
    </row>
    <row r="182" s="1" customFormat="1" ht="15" customHeight="1">
      <c r="B182" s="342"/>
      <c r="C182" s="317" t="s">
        <v>140</v>
      </c>
      <c r="D182" s="317"/>
      <c r="E182" s="317"/>
      <c r="F182" s="340" t="s">
        <v>1561</v>
      </c>
      <c r="G182" s="317"/>
      <c r="H182" s="317" t="s">
        <v>1635</v>
      </c>
      <c r="I182" s="317" t="s">
        <v>1596</v>
      </c>
      <c r="J182" s="317"/>
      <c r="K182" s="365"/>
    </row>
    <row r="183" s="1" customFormat="1" ht="15" customHeight="1">
      <c r="B183" s="342"/>
      <c r="C183" s="317" t="s">
        <v>1636</v>
      </c>
      <c r="D183" s="317"/>
      <c r="E183" s="317"/>
      <c r="F183" s="340" t="s">
        <v>1561</v>
      </c>
      <c r="G183" s="317"/>
      <c r="H183" s="317" t="s">
        <v>1637</v>
      </c>
      <c r="I183" s="317" t="s">
        <v>1596</v>
      </c>
      <c r="J183" s="317"/>
      <c r="K183" s="365"/>
    </row>
    <row r="184" s="1" customFormat="1" ht="15" customHeight="1">
      <c r="B184" s="342"/>
      <c r="C184" s="317" t="s">
        <v>1625</v>
      </c>
      <c r="D184" s="317"/>
      <c r="E184" s="317"/>
      <c r="F184" s="340" t="s">
        <v>1561</v>
      </c>
      <c r="G184" s="317"/>
      <c r="H184" s="317" t="s">
        <v>1638</v>
      </c>
      <c r="I184" s="317" t="s">
        <v>1596</v>
      </c>
      <c r="J184" s="317"/>
      <c r="K184" s="365"/>
    </row>
    <row r="185" s="1" customFormat="1" ht="15" customHeight="1">
      <c r="B185" s="342"/>
      <c r="C185" s="317" t="s">
        <v>142</v>
      </c>
      <c r="D185" s="317"/>
      <c r="E185" s="317"/>
      <c r="F185" s="340" t="s">
        <v>1567</v>
      </c>
      <c r="G185" s="317"/>
      <c r="H185" s="317" t="s">
        <v>1639</v>
      </c>
      <c r="I185" s="317" t="s">
        <v>1563</v>
      </c>
      <c r="J185" s="317">
        <v>50</v>
      </c>
      <c r="K185" s="365"/>
    </row>
    <row r="186" s="1" customFormat="1" ht="15" customHeight="1">
      <c r="B186" s="342"/>
      <c r="C186" s="317" t="s">
        <v>1640</v>
      </c>
      <c r="D186" s="317"/>
      <c r="E186" s="317"/>
      <c r="F186" s="340" t="s">
        <v>1567</v>
      </c>
      <c r="G186" s="317"/>
      <c r="H186" s="317" t="s">
        <v>1641</v>
      </c>
      <c r="I186" s="317" t="s">
        <v>1642</v>
      </c>
      <c r="J186" s="317"/>
      <c r="K186" s="365"/>
    </row>
    <row r="187" s="1" customFormat="1" ht="15" customHeight="1">
      <c r="B187" s="342"/>
      <c r="C187" s="317" t="s">
        <v>1643</v>
      </c>
      <c r="D187" s="317"/>
      <c r="E187" s="317"/>
      <c r="F187" s="340" t="s">
        <v>1567</v>
      </c>
      <c r="G187" s="317"/>
      <c r="H187" s="317" t="s">
        <v>1644</v>
      </c>
      <c r="I187" s="317" t="s">
        <v>1642</v>
      </c>
      <c r="J187" s="317"/>
      <c r="K187" s="365"/>
    </row>
    <row r="188" s="1" customFormat="1" ht="15" customHeight="1">
      <c r="B188" s="342"/>
      <c r="C188" s="317" t="s">
        <v>1645</v>
      </c>
      <c r="D188" s="317"/>
      <c r="E188" s="317"/>
      <c r="F188" s="340" t="s">
        <v>1567</v>
      </c>
      <c r="G188" s="317"/>
      <c r="H188" s="317" t="s">
        <v>1646</v>
      </c>
      <c r="I188" s="317" t="s">
        <v>1642</v>
      </c>
      <c r="J188" s="317"/>
      <c r="K188" s="365"/>
    </row>
    <row r="189" s="1" customFormat="1" ht="15" customHeight="1">
      <c r="B189" s="342"/>
      <c r="C189" s="378" t="s">
        <v>1647</v>
      </c>
      <c r="D189" s="317"/>
      <c r="E189" s="317"/>
      <c r="F189" s="340" t="s">
        <v>1567</v>
      </c>
      <c r="G189" s="317"/>
      <c r="H189" s="317" t="s">
        <v>1648</v>
      </c>
      <c r="I189" s="317" t="s">
        <v>1649</v>
      </c>
      <c r="J189" s="379" t="s">
        <v>1650</v>
      </c>
      <c r="K189" s="365"/>
    </row>
    <row r="190" s="18" customFormat="1" ht="15" customHeight="1">
      <c r="B190" s="380"/>
      <c r="C190" s="381" t="s">
        <v>1651</v>
      </c>
      <c r="D190" s="382"/>
      <c r="E190" s="382"/>
      <c r="F190" s="383" t="s">
        <v>1567</v>
      </c>
      <c r="G190" s="382"/>
      <c r="H190" s="382" t="s">
        <v>1652</v>
      </c>
      <c r="I190" s="382" t="s">
        <v>1649</v>
      </c>
      <c r="J190" s="384" t="s">
        <v>1650</v>
      </c>
      <c r="K190" s="385"/>
    </row>
    <row r="191" s="1" customFormat="1" ht="15" customHeight="1">
      <c r="B191" s="342"/>
      <c r="C191" s="378" t="s">
        <v>42</v>
      </c>
      <c r="D191" s="317"/>
      <c r="E191" s="317"/>
      <c r="F191" s="340" t="s">
        <v>1561</v>
      </c>
      <c r="G191" s="317"/>
      <c r="H191" s="314" t="s">
        <v>1653</v>
      </c>
      <c r="I191" s="317" t="s">
        <v>1654</v>
      </c>
      <c r="J191" s="317"/>
      <c r="K191" s="365"/>
    </row>
    <row r="192" s="1" customFormat="1" ht="15" customHeight="1">
      <c r="B192" s="342"/>
      <c r="C192" s="378" t="s">
        <v>1655</v>
      </c>
      <c r="D192" s="317"/>
      <c r="E192" s="317"/>
      <c r="F192" s="340" t="s">
        <v>1561</v>
      </c>
      <c r="G192" s="317"/>
      <c r="H192" s="317" t="s">
        <v>1656</v>
      </c>
      <c r="I192" s="317" t="s">
        <v>1596</v>
      </c>
      <c r="J192" s="317"/>
      <c r="K192" s="365"/>
    </row>
    <row r="193" s="1" customFormat="1" ht="15" customHeight="1">
      <c r="B193" s="342"/>
      <c r="C193" s="378" t="s">
        <v>1657</v>
      </c>
      <c r="D193" s="317"/>
      <c r="E193" s="317"/>
      <c r="F193" s="340" t="s">
        <v>1561</v>
      </c>
      <c r="G193" s="317"/>
      <c r="H193" s="317" t="s">
        <v>1658</v>
      </c>
      <c r="I193" s="317" t="s">
        <v>1596</v>
      </c>
      <c r="J193" s="317"/>
      <c r="K193" s="365"/>
    </row>
    <row r="194" s="1" customFormat="1" ht="15" customHeight="1">
      <c r="B194" s="342"/>
      <c r="C194" s="378" t="s">
        <v>1659</v>
      </c>
      <c r="D194" s="317"/>
      <c r="E194" s="317"/>
      <c r="F194" s="340" t="s">
        <v>1567</v>
      </c>
      <c r="G194" s="317"/>
      <c r="H194" s="317" t="s">
        <v>1660</v>
      </c>
      <c r="I194" s="317" t="s">
        <v>1596</v>
      </c>
      <c r="J194" s="317"/>
      <c r="K194" s="365"/>
    </row>
    <row r="195" s="1" customFormat="1" ht="15" customHeight="1">
      <c r="B195" s="371"/>
      <c r="C195" s="386"/>
      <c r="D195" s="351"/>
      <c r="E195" s="351"/>
      <c r="F195" s="351"/>
      <c r="G195" s="351"/>
      <c r="H195" s="351"/>
      <c r="I195" s="351"/>
      <c r="J195" s="351"/>
      <c r="K195" s="372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53"/>
      <c r="C197" s="363"/>
      <c r="D197" s="363"/>
      <c r="E197" s="363"/>
      <c r="F197" s="373"/>
      <c r="G197" s="363"/>
      <c r="H197" s="363"/>
      <c r="I197" s="363"/>
      <c r="J197" s="363"/>
      <c r="K197" s="353"/>
    </row>
    <row r="198" s="1" customFormat="1" ht="18.75" customHeight="1"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</row>
    <row r="199" s="1" customFormat="1" ht="13.5">
      <c r="B199" s="304"/>
      <c r="C199" s="305"/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1">
      <c r="B200" s="307"/>
      <c r="C200" s="308" t="s">
        <v>1661</v>
      </c>
      <c r="D200" s="308"/>
      <c r="E200" s="308"/>
      <c r="F200" s="308"/>
      <c r="G200" s="308"/>
      <c r="H200" s="308"/>
      <c r="I200" s="308"/>
      <c r="J200" s="308"/>
      <c r="K200" s="309"/>
    </row>
    <row r="201" s="1" customFormat="1" ht="25.5" customHeight="1">
      <c r="B201" s="307"/>
      <c r="C201" s="387" t="s">
        <v>1662</v>
      </c>
      <c r="D201" s="387"/>
      <c r="E201" s="387"/>
      <c r="F201" s="387" t="s">
        <v>1663</v>
      </c>
      <c r="G201" s="388"/>
      <c r="H201" s="387" t="s">
        <v>1664</v>
      </c>
      <c r="I201" s="387"/>
      <c r="J201" s="387"/>
      <c r="K201" s="309"/>
    </row>
    <row r="202" s="1" customFormat="1" ht="5.25" customHeight="1">
      <c r="B202" s="342"/>
      <c r="C202" s="337"/>
      <c r="D202" s="337"/>
      <c r="E202" s="337"/>
      <c r="F202" s="337"/>
      <c r="G202" s="363"/>
      <c r="H202" s="337"/>
      <c r="I202" s="337"/>
      <c r="J202" s="337"/>
      <c r="K202" s="365"/>
    </row>
    <row r="203" s="1" customFormat="1" ht="15" customHeight="1">
      <c r="B203" s="342"/>
      <c r="C203" s="317" t="s">
        <v>1654</v>
      </c>
      <c r="D203" s="317"/>
      <c r="E203" s="317"/>
      <c r="F203" s="340" t="s">
        <v>43</v>
      </c>
      <c r="G203" s="317"/>
      <c r="H203" s="317" t="s">
        <v>1665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44</v>
      </c>
      <c r="G204" s="317"/>
      <c r="H204" s="317" t="s">
        <v>1666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47</v>
      </c>
      <c r="G205" s="317"/>
      <c r="H205" s="317" t="s">
        <v>1667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45</v>
      </c>
      <c r="G206" s="317"/>
      <c r="H206" s="317" t="s">
        <v>1668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 t="s">
        <v>46</v>
      </c>
      <c r="G207" s="317"/>
      <c r="H207" s="317" t="s">
        <v>1669</v>
      </c>
      <c r="I207" s="317"/>
      <c r="J207" s="317"/>
      <c r="K207" s="365"/>
    </row>
    <row r="208" s="1" customFormat="1" ht="15" customHeight="1">
      <c r="B208" s="342"/>
      <c r="C208" s="317"/>
      <c r="D208" s="317"/>
      <c r="E208" s="317"/>
      <c r="F208" s="340"/>
      <c r="G208" s="317"/>
      <c r="H208" s="317"/>
      <c r="I208" s="317"/>
      <c r="J208" s="317"/>
      <c r="K208" s="365"/>
    </row>
    <row r="209" s="1" customFormat="1" ht="15" customHeight="1">
      <c r="B209" s="342"/>
      <c r="C209" s="317" t="s">
        <v>1608</v>
      </c>
      <c r="D209" s="317"/>
      <c r="E209" s="317"/>
      <c r="F209" s="340" t="s">
        <v>79</v>
      </c>
      <c r="G209" s="317"/>
      <c r="H209" s="317" t="s">
        <v>1670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1503</v>
      </c>
      <c r="G210" s="317"/>
      <c r="H210" s="317" t="s">
        <v>1504</v>
      </c>
      <c r="I210" s="317"/>
      <c r="J210" s="317"/>
      <c r="K210" s="365"/>
    </row>
    <row r="211" s="1" customFormat="1" ht="15" customHeight="1">
      <c r="B211" s="342"/>
      <c r="C211" s="317"/>
      <c r="D211" s="317"/>
      <c r="E211" s="317"/>
      <c r="F211" s="340" t="s">
        <v>1501</v>
      </c>
      <c r="G211" s="317"/>
      <c r="H211" s="317" t="s">
        <v>1671</v>
      </c>
      <c r="I211" s="317"/>
      <c r="J211" s="317"/>
      <c r="K211" s="365"/>
    </row>
    <row r="212" s="1" customFormat="1" ht="15" customHeight="1">
      <c r="B212" s="389"/>
      <c r="C212" s="317"/>
      <c r="D212" s="317"/>
      <c r="E212" s="317"/>
      <c r="F212" s="340" t="s">
        <v>1505</v>
      </c>
      <c r="G212" s="378"/>
      <c r="H212" s="369" t="s">
        <v>1506</v>
      </c>
      <c r="I212" s="369"/>
      <c r="J212" s="369"/>
      <c r="K212" s="390"/>
    </row>
    <row r="213" s="1" customFormat="1" ht="15" customHeight="1">
      <c r="B213" s="389"/>
      <c r="C213" s="317"/>
      <c r="D213" s="317"/>
      <c r="E213" s="317"/>
      <c r="F213" s="340" t="s">
        <v>1507</v>
      </c>
      <c r="G213" s="378"/>
      <c r="H213" s="369" t="s">
        <v>1672</v>
      </c>
      <c r="I213" s="369"/>
      <c r="J213" s="369"/>
      <c r="K213" s="390"/>
    </row>
    <row r="214" s="1" customFormat="1" ht="15" customHeight="1">
      <c r="B214" s="389"/>
      <c r="C214" s="317"/>
      <c r="D214" s="317"/>
      <c r="E214" s="317"/>
      <c r="F214" s="340"/>
      <c r="G214" s="378"/>
      <c r="H214" s="369"/>
      <c r="I214" s="369"/>
      <c r="J214" s="369"/>
      <c r="K214" s="390"/>
    </row>
    <row r="215" s="1" customFormat="1" ht="15" customHeight="1">
      <c r="B215" s="389"/>
      <c r="C215" s="317" t="s">
        <v>1632</v>
      </c>
      <c r="D215" s="317"/>
      <c r="E215" s="317"/>
      <c r="F215" s="340">
        <v>1</v>
      </c>
      <c r="G215" s="378"/>
      <c r="H215" s="369" t="s">
        <v>1673</v>
      </c>
      <c r="I215" s="369"/>
      <c r="J215" s="369"/>
      <c r="K215" s="390"/>
    </row>
    <row r="216" s="1" customFormat="1" ht="15" customHeight="1">
      <c r="B216" s="389"/>
      <c r="C216" s="317"/>
      <c r="D216" s="317"/>
      <c r="E216" s="317"/>
      <c r="F216" s="340">
        <v>2</v>
      </c>
      <c r="G216" s="378"/>
      <c r="H216" s="369" t="s">
        <v>1674</v>
      </c>
      <c r="I216" s="369"/>
      <c r="J216" s="369"/>
      <c r="K216" s="390"/>
    </row>
    <row r="217" s="1" customFormat="1" ht="15" customHeight="1">
      <c r="B217" s="389"/>
      <c r="C217" s="317"/>
      <c r="D217" s="317"/>
      <c r="E217" s="317"/>
      <c r="F217" s="340">
        <v>3</v>
      </c>
      <c r="G217" s="378"/>
      <c r="H217" s="369" t="s">
        <v>1675</v>
      </c>
      <c r="I217" s="369"/>
      <c r="J217" s="369"/>
      <c r="K217" s="390"/>
    </row>
    <row r="218" s="1" customFormat="1" ht="15" customHeight="1">
      <c r="B218" s="389"/>
      <c r="C218" s="317"/>
      <c r="D218" s="317"/>
      <c r="E218" s="317"/>
      <c r="F218" s="340">
        <v>4</v>
      </c>
      <c r="G218" s="378"/>
      <c r="H218" s="369" t="s">
        <v>1676</v>
      </c>
      <c r="I218" s="369"/>
      <c r="J218" s="369"/>
      <c r="K218" s="390"/>
    </row>
    <row r="219" s="1" customFormat="1" ht="12.75" customHeight="1">
      <c r="B219" s="391"/>
      <c r="C219" s="392"/>
      <c r="D219" s="392"/>
      <c r="E219" s="392"/>
      <c r="F219" s="392"/>
      <c r="G219" s="392"/>
      <c r="H219" s="392"/>
      <c r="I219" s="392"/>
      <c r="J219" s="392"/>
      <c r="K219" s="39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LENOVO-VAK12\VAK12</dc:creator>
  <cp:lastModifiedBy>LENOVO-VAK12\VAK12</cp:lastModifiedBy>
  <dcterms:created xsi:type="dcterms:W3CDTF">2025-02-07T09:03:53Z</dcterms:created>
  <dcterms:modified xsi:type="dcterms:W3CDTF">2025-02-07T09:04:12Z</dcterms:modified>
</cp:coreProperties>
</file>